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p\Documents\IA-IPR BESANCON\DISPOSITIFS\LIAISON BCP BTS- ACCOMPAGNEMENT ORIENTATION\R21\"/>
    </mc:Choice>
  </mc:AlternateContent>
  <bookViews>
    <workbookView xWindow="0" yWindow="0" windowWidth="20490" windowHeight="7605"/>
  </bookViews>
  <sheets>
    <sheet name="PROFIL" sheetId="1" r:id="rId1"/>
    <sheet name="COMPETENCES VOLET 3" sheetId="2" state="hidden" r:id="rId2"/>
    <sheet name="LISTE BTS" sheetId="3" state="hidden" r:id="rId3"/>
  </sheets>
  <definedNames>
    <definedName name="_xlnm._FilterDatabase" localSheetId="1" hidden="1">'COMPETENCES VOLET 3'!$H$2:$J$2</definedName>
    <definedName name="_xlnm._FilterDatabase" localSheetId="2" hidden="1">'LISTE BTS'!$A$2:$A$143</definedName>
    <definedName name="LISTEBCP">'COMPETENCES VOLET 3'!$H$3:$H$124</definedName>
    <definedName name="LISTEBTS">'LISTE BTS'!$A$2:$A$143</definedName>
  </definedNames>
  <calcPr calcId="162913"/>
</workbook>
</file>

<file path=xl/calcChain.xml><?xml version="1.0" encoding="utf-8"?>
<calcChain xmlns="http://schemas.openxmlformats.org/spreadsheetml/2006/main">
  <c r="B565" i="2" l="1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T54" i="1"/>
  <c r="V59" i="1" s="1"/>
  <c r="I51" i="1"/>
  <c r="T50" i="1"/>
  <c r="T49" i="1"/>
  <c r="T48" i="1"/>
  <c r="Z47" i="1"/>
  <c r="T47" i="1"/>
  <c r="X46" i="1"/>
  <c r="W46" i="1"/>
  <c r="V46" i="1"/>
  <c r="U46" i="1"/>
  <c r="T46" i="1"/>
  <c r="X45" i="1"/>
  <c r="W45" i="1"/>
  <c r="V45" i="1"/>
  <c r="U45" i="1"/>
  <c r="T45" i="1"/>
  <c r="V44" i="1"/>
  <c r="T44" i="1"/>
  <c r="N44" i="1"/>
  <c r="M44" i="1"/>
  <c r="L44" i="1"/>
  <c r="K44" i="1"/>
  <c r="V43" i="1"/>
  <c r="T43" i="1"/>
  <c r="N43" i="1"/>
  <c r="M43" i="1"/>
  <c r="L43" i="1"/>
  <c r="K43" i="1"/>
  <c r="V42" i="1"/>
  <c r="T42" i="1"/>
  <c r="N42" i="1"/>
  <c r="M42" i="1"/>
  <c r="L42" i="1"/>
  <c r="K42" i="1"/>
  <c r="V41" i="1"/>
  <c r="T41" i="1"/>
  <c r="N41" i="1"/>
  <c r="M41" i="1"/>
  <c r="L41" i="1"/>
  <c r="K41" i="1"/>
  <c r="V40" i="1"/>
  <c r="T40" i="1"/>
  <c r="N40" i="1"/>
  <c r="M40" i="1"/>
  <c r="L40" i="1"/>
  <c r="K40" i="1"/>
  <c r="V39" i="1"/>
  <c r="T39" i="1"/>
  <c r="N39" i="1"/>
  <c r="M39" i="1"/>
  <c r="L39" i="1"/>
  <c r="K39" i="1"/>
  <c r="J38" i="1"/>
  <c r="D36" i="1"/>
  <c r="X31" i="1"/>
  <c r="W31" i="1"/>
  <c r="V31" i="1"/>
  <c r="U31" i="1"/>
  <c r="T31" i="1"/>
  <c r="V30" i="1"/>
  <c r="T30" i="1"/>
  <c r="N30" i="1"/>
  <c r="M30" i="1"/>
  <c r="L30" i="1"/>
  <c r="K30" i="1"/>
  <c r="V29" i="1"/>
  <c r="T29" i="1"/>
  <c r="N29" i="1"/>
  <c r="M29" i="1"/>
  <c r="L29" i="1"/>
  <c r="K29" i="1"/>
  <c r="V28" i="1"/>
  <c r="T28" i="1"/>
  <c r="N28" i="1"/>
  <c r="M28" i="1"/>
  <c r="L28" i="1"/>
  <c r="K28" i="1"/>
  <c r="V27" i="1"/>
  <c r="T27" i="1"/>
  <c r="N27" i="1"/>
  <c r="M27" i="1"/>
  <c r="L27" i="1"/>
  <c r="K27" i="1"/>
  <c r="X26" i="1"/>
  <c r="W26" i="1"/>
  <c r="V26" i="1"/>
  <c r="U26" i="1"/>
  <c r="T26" i="1"/>
  <c r="J26" i="1"/>
  <c r="V25" i="1"/>
  <c r="T25" i="1"/>
  <c r="N25" i="1"/>
  <c r="M25" i="1"/>
  <c r="L25" i="1"/>
  <c r="K25" i="1"/>
  <c r="V24" i="1"/>
  <c r="T24" i="1"/>
  <c r="N24" i="1"/>
  <c r="M24" i="1"/>
  <c r="L24" i="1"/>
  <c r="K24" i="1"/>
  <c r="V23" i="1"/>
  <c r="T23" i="1"/>
  <c r="N23" i="1"/>
  <c r="M23" i="1"/>
  <c r="L23" i="1"/>
  <c r="K23" i="1"/>
  <c r="V22" i="1"/>
  <c r="T22" i="1"/>
  <c r="N22" i="1"/>
  <c r="M22" i="1"/>
  <c r="L22" i="1"/>
  <c r="K22" i="1"/>
  <c r="X21" i="1"/>
  <c r="W21" i="1"/>
  <c r="V21" i="1"/>
  <c r="U21" i="1"/>
  <c r="T21" i="1"/>
  <c r="J21" i="1"/>
  <c r="V20" i="1"/>
  <c r="T20" i="1"/>
  <c r="N20" i="1"/>
  <c r="M20" i="1"/>
  <c r="L20" i="1"/>
  <c r="K20" i="1"/>
  <c r="V19" i="1"/>
  <c r="T19" i="1"/>
  <c r="N19" i="1"/>
  <c r="M19" i="1"/>
  <c r="L19" i="1"/>
  <c r="K19" i="1"/>
  <c r="V18" i="1"/>
  <c r="T18" i="1"/>
  <c r="N18" i="1"/>
  <c r="M18" i="1"/>
  <c r="L18" i="1"/>
  <c r="K18" i="1"/>
  <c r="V17" i="1"/>
  <c r="T17" i="1"/>
  <c r="N17" i="1"/>
  <c r="M17" i="1"/>
  <c r="L17" i="1"/>
  <c r="K17" i="1"/>
  <c r="X16" i="1"/>
  <c r="W16" i="1"/>
  <c r="V16" i="1"/>
  <c r="U16" i="1"/>
  <c r="T16" i="1"/>
  <c r="J16" i="1"/>
  <c r="V15" i="1"/>
  <c r="T15" i="1"/>
  <c r="N15" i="1"/>
  <c r="M15" i="1"/>
  <c r="L15" i="1"/>
  <c r="K15" i="1"/>
  <c r="V14" i="1"/>
  <c r="T14" i="1"/>
  <c r="N14" i="1"/>
  <c r="M14" i="1"/>
  <c r="L14" i="1"/>
  <c r="K14" i="1"/>
  <c r="V13" i="1"/>
  <c r="T13" i="1"/>
  <c r="N13" i="1"/>
  <c r="M13" i="1"/>
  <c r="L13" i="1"/>
  <c r="K13" i="1"/>
  <c r="V12" i="1"/>
  <c r="T12" i="1"/>
  <c r="N12" i="1"/>
  <c r="M12" i="1"/>
  <c r="L12" i="1"/>
  <c r="K12" i="1"/>
  <c r="X11" i="1"/>
  <c r="W11" i="1"/>
  <c r="V11" i="1"/>
  <c r="U11" i="1"/>
  <c r="T11" i="1"/>
  <c r="N11" i="1"/>
  <c r="M11" i="1"/>
  <c r="J11" i="1"/>
  <c r="V10" i="1"/>
  <c r="T10" i="1"/>
  <c r="N10" i="1"/>
  <c r="M10" i="1"/>
  <c r="L10" i="1"/>
  <c r="K10" i="1"/>
  <c r="V9" i="1"/>
  <c r="T9" i="1"/>
  <c r="N9" i="1"/>
  <c r="M9" i="1"/>
  <c r="L9" i="1"/>
  <c r="K9" i="1"/>
  <c r="V8" i="1"/>
  <c r="T8" i="1"/>
  <c r="N8" i="1"/>
  <c r="M8" i="1"/>
  <c r="L8" i="1"/>
  <c r="K8" i="1"/>
  <c r="V7" i="1"/>
  <c r="T7" i="1"/>
  <c r="N7" i="1"/>
  <c r="M7" i="1"/>
  <c r="L7" i="1"/>
  <c r="K7" i="1"/>
  <c r="J6" i="1"/>
  <c r="C44" i="1" l="1"/>
  <c r="V55" i="1"/>
  <c r="C40" i="1" s="1"/>
  <c r="V56" i="1"/>
  <c r="C41" i="1" s="1"/>
  <c r="V57" i="1"/>
  <c r="C42" i="1" s="1"/>
  <c r="V54" i="1"/>
  <c r="C39" i="1" s="1"/>
  <c r="V58" i="1"/>
  <c r="C43" i="1" s="1"/>
</calcChain>
</file>

<file path=xl/sharedStrings.xml><?xml version="1.0" encoding="utf-8"?>
<sst xmlns="http://schemas.openxmlformats.org/spreadsheetml/2006/main" count="2168" uniqueCount="1051">
  <si>
    <t>Nom :</t>
  </si>
  <si>
    <t>Etablissement :</t>
  </si>
  <si>
    <t>Prénom :</t>
  </si>
  <si>
    <t>S'exprimer à l'écrit pour raconter, décrire, expliquer, argumenter de façon claire et organisée</t>
  </si>
  <si>
    <t>S'exprimer à l'oral pour communiquer, présenter des informations, argumenter de façon claire et organisée</t>
  </si>
  <si>
    <t>Lire  des énoncés, des textes, des documents</t>
  </si>
  <si>
    <t>Comprendre et reformuler un énoncé, une consigne, un texte</t>
  </si>
  <si>
    <t>Engager en autonomie une résolution complexe</t>
  </si>
  <si>
    <t>Comprendre le monde économique et professionnel</t>
  </si>
  <si>
    <t>Connaître la diversité des métiers et des formations</t>
  </si>
  <si>
    <t>Développer son sens de l'engagement et de l'initiative et élaborer son projet d'orientation scolaire et professionnel</t>
  </si>
  <si>
    <t>Engager des démarches personnelles</t>
  </si>
  <si>
    <t>Engager des démarches de recherches de stages ou d'emploi</t>
  </si>
  <si>
    <t>S'impliquer dans les PFMP, les stages en entreprise</t>
  </si>
  <si>
    <t>S'adapter à un environnement</t>
  </si>
  <si>
    <t>Anticiper et planifier ses tâches, gérer son temps</t>
  </si>
  <si>
    <t>Mémoriser et mobiliser des connaissances</t>
  </si>
  <si>
    <t>Volet 3</t>
  </si>
  <si>
    <t>Organiser son travail avec méthode (50%)</t>
  </si>
  <si>
    <t>Comprendre, s'exprimer à l'oral et à l'écrit (25%)</t>
  </si>
  <si>
    <t>S'engager dans une démarche ambitieuse pour valider son PARCOURS AVENIR (50%)</t>
  </si>
  <si>
    <t>Développer des compétences pour l'insertion professionnelle (50%)</t>
  </si>
  <si>
    <t>Volet 1 &amp; Volet 2</t>
  </si>
  <si>
    <t>BTS envisagé :</t>
  </si>
  <si>
    <t>Visa du chef d'établissement</t>
  </si>
  <si>
    <t xml:space="preserve">Volet 1 (50 %)
 Compétences interdisciplinaires </t>
  </si>
  <si>
    <t xml:space="preserve">Volet 2 (20%)
Compétences pour construire un parcours d'orientation réussi </t>
  </si>
  <si>
    <t>Compétences professionnelles spécifiques à la spécialité du Bac pro préparé, et attendues en fin de terminale. (40%)</t>
  </si>
  <si>
    <t>Bac Pro / spécialité :</t>
  </si>
  <si>
    <t>Identifier des consignes et mettre en oeuvre des méthodes pour résoudre</t>
  </si>
  <si>
    <r>
      <t>Mettre en œuvre une démarche scientifique : prélever et organiser l’information, mesurer des grandeurs physiques,  utiliser des modèles pour expliquer des faits, argumenter, calculer et mobiliser des connaissances</t>
    </r>
    <r>
      <rPr>
        <sz val="10"/>
        <color indexed="54"/>
        <rFont val="Calibri"/>
        <family val="2"/>
      </rPr>
      <t> </t>
    </r>
  </si>
  <si>
    <r>
      <t>Lire, interpréter et exploiter des documents scientifiques : texte, schéma, tableau, graphique, diagramme, écriture codée</t>
    </r>
    <r>
      <rPr>
        <sz val="8"/>
        <color indexed="54"/>
        <rFont val="Calibri"/>
        <family val="2"/>
      </rPr>
      <t> </t>
    </r>
  </si>
  <si>
    <t>Interpréter un énoncé, produire une réponse, élaborer une synthèse en réponse à un problème</t>
  </si>
  <si>
    <t>Comprendre, s'exprimer en utilisant les langages mathématiques et scientifiques (25%)</t>
  </si>
  <si>
    <t>Utiliser les représentations et les méthodes propres aux mathématiques</t>
  </si>
  <si>
    <t>Utiliser les outils adaptés pour communiquer avec les entreprises</t>
  </si>
  <si>
    <t>Volet 3 (30%)  Compétences en lien avec le référentiel d'activités professionnelles du Bac pro</t>
  </si>
  <si>
    <t>Parcours en cohérence (2)</t>
  </si>
  <si>
    <t>Parcours en cohérence si un projet d'orientation est construit en amont (1)</t>
  </si>
  <si>
    <t>Parcours sans cohérence (0)</t>
  </si>
  <si>
    <t>Le parcours d'orientation est en cohérence (60%)</t>
  </si>
  <si>
    <r>
      <t xml:space="preserve">Cohérence du parcours d'orientation </t>
    </r>
    <r>
      <rPr>
        <b/>
        <sz val="12"/>
        <color indexed="8"/>
        <rFont val="Calibri"/>
        <family val="2"/>
      </rPr>
      <t>( valider le degré de cohérence par une X)</t>
    </r>
  </si>
  <si>
    <t>Niv M</t>
  </si>
  <si>
    <t>1 : Maîtrise insuffisante</t>
  </si>
  <si>
    <t>2 : Maîtrise fragile</t>
  </si>
  <si>
    <t>3 : Maîtrise satisfaisante</t>
  </si>
  <si>
    <t>4 : Très bonne maîtrise</t>
  </si>
  <si>
    <t>MEF</t>
  </si>
  <si>
    <t>BAC PRO DEMANDE</t>
  </si>
  <si>
    <t>CODE</t>
  </si>
  <si>
    <t>FCX</t>
  </si>
  <si>
    <t>COMPETENCES DE BAC PRO A VALIDER DANS LE VOLET 3</t>
  </si>
  <si>
    <t>Technicien du froid et du conditionnement de l’air</t>
  </si>
  <si>
    <t>FC1</t>
  </si>
  <si>
    <t>C11 Collecter, identifier, lister, relever des données</t>
  </si>
  <si>
    <t>C12 Interpréter, classer, analyser, évaluer, rechercher, vérifier une faisabilité, établir, décoder, élaborer une situation</t>
  </si>
  <si>
    <t>C13 Concevoir, dimensionner, choisir une solution technologique</t>
  </si>
  <si>
    <t>C21 Planifier le chantier</t>
  </si>
  <si>
    <t>C22 Suivre un chantier sur site</t>
  </si>
  <si>
    <t>C34 Contrôler, régler.</t>
  </si>
  <si>
    <t>Technicien en installation des systèmes énergétiques et climatiques</t>
  </si>
  <si>
    <t>FC2</t>
  </si>
  <si>
    <t>C11 Collecter et interpréter des données</t>
  </si>
  <si>
    <t>C12 Décoder des documents</t>
  </si>
  <si>
    <t>C13 Consigner des informations</t>
  </si>
  <si>
    <t>C22 Analyser</t>
  </si>
  <si>
    <t>C23 Vérifier une faisabilité, évaluer une situation</t>
  </si>
  <si>
    <t>C35 Vérifier la conformité du travail réalisé</t>
  </si>
  <si>
    <t>Technicien de maintenance des systèmes énergétiques et climatiques</t>
  </si>
  <si>
    <t>FC3</t>
  </si>
  <si>
    <t>C11 Rechecher, analyser des données</t>
  </si>
  <si>
    <t>C14 Renseigner des documents</t>
  </si>
  <si>
    <t>C21 Planifier une intervention</t>
  </si>
  <si>
    <t>C22 Choisir son matériel</t>
  </si>
  <si>
    <t>C31 Effectuer des mesures</t>
  </si>
  <si>
    <t>C32 Interpréter et analyser des résultats</t>
  </si>
  <si>
    <t>Technicien en chaudronnerie industrielle</t>
  </si>
  <si>
    <t>FC4</t>
  </si>
  <si>
    <t>C1. Identifier et interpréter les données de défiition d'un ouvrage ou d'un matériel</t>
  </si>
  <si>
    <t>C.2. Vérifier les caractéristiques d'un ouvrage ou d'un matériel</t>
  </si>
  <si>
    <t>C.4. Définir le processus de réalisation d'un sous-ensemble</t>
  </si>
  <si>
    <t>C.5. Etablir les documents de fabrication d'un ou plusieurs éléments</t>
  </si>
  <si>
    <t>C.6. Configurer, régler et conduire les postes de fabrication d'un élément</t>
  </si>
  <si>
    <t>C.8. Préparer et mettre en œuvre le montage et l'assemblage des éléments d'un ouvrage</t>
  </si>
  <si>
    <t>Technicien outilleur</t>
  </si>
  <si>
    <t>FC5</t>
  </si>
  <si>
    <t>C12 Analyser le processus général de réalisation ou de modification de l’outillage et le processus opératoire de réalisation d’un constituant</t>
  </si>
  <si>
    <t>C21 Exploiter et proposer des améliorations du plan prévisionnel de réalisation de l’outillage et du plan de charges des machines.</t>
  </si>
  <si>
    <t>C22 Établir la chronologie des étapes de fabrication d’un constituant et les modes opératoires associés.</t>
  </si>
  <si>
    <t>C31 Mettre en œuvre la ou les machine(s) pour réaliser le constituant.</t>
  </si>
  <si>
    <t>C34 Recenser et appliquer les consignes et les procédures d’hygiène et de sécurité, de qualité et de respect de l’environnement.</t>
  </si>
  <si>
    <t>C42 Mettre en œuvre les moyens de retouche et de remise en état et vérifier la conformité.</t>
  </si>
  <si>
    <t>Technicien d’usinage</t>
  </si>
  <si>
    <t>FC6</t>
  </si>
  <si>
    <t>C11 Analyse des données fonctionnelles et des données de définition, d'un ensemble, d'une pièce, d’un composant</t>
  </si>
  <si>
    <t>C14 Émettre des propositions de rationalisation et d’optimisation d’une unité de production</t>
  </si>
  <si>
    <t>C21 Établir un processus d’usinage</t>
  </si>
  <si>
    <t>C23 Élaborer un programme avec un logiciel de FAO</t>
  </si>
  <si>
    <t>C32 Mettre en œuvre un moyen de production</t>
  </si>
  <si>
    <t>C41 Contribuer à assurer la sécurité et la fiabilité de fonctionnement d’un système de production</t>
  </si>
  <si>
    <t>Productique mécanique option décolletage</t>
  </si>
  <si>
    <t>FC7</t>
  </si>
  <si>
    <t>C11 Décoder et analyser les données de définition</t>
  </si>
  <si>
    <t>C13 Décoder et analyser les données de gestion</t>
  </si>
  <si>
    <t>C21 Établir la chronologie des étapes de production d’un composant</t>
  </si>
  <si>
    <t>C23 Élaborer le programme d’usinage avec une assistance informatique</t>
  </si>
  <si>
    <t>C34 Émettre des propositions de rationalisation et d’optimisation d’une unité de production</t>
  </si>
  <si>
    <t>C42 Mettre en œuvre des procédures de diagnostic</t>
  </si>
  <si>
    <t>Étude et définition de produits industriels</t>
  </si>
  <si>
    <t>FC8</t>
  </si>
  <si>
    <t>C12 Analyser un produit</t>
  </si>
  <si>
    <t>C14 Collecter les données</t>
  </si>
  <si>
    <t>C21 Organiser son travail</t>
  </si>
  <si>
    <t>C22 Etudier et choisir une solution</t>
  </si>
  <si>
    <t>C31 Définir une solution, un projet en exploitant des outils informatiques</t>
  </si>
  <si>
    <t>C41 Communiquer dans le cadre d'une revue de projet</t>
  </si>
  <si>
    <t>FC9</t>
  </si>
  <si>
    <t>C13 Rechercher, collecter des données</t>
  </si>
  <si>
    <t>C21 Analyser et interpréter</t>
  </si>
  <si>
    <t>C22 Etablir et représenter</t>
  </si>
  <si>
    <t>C23 Organiser le poste de travail, le transport et la manutension</t>
  </si>
  <si>
    <t>C32 Diagnostiquer</t>
  </si>
  <si>
    <t>C33 Contrôler et mesurer</t>
  </si>
  <si>
    <t>MAINTENANCE DES VEHICULES OPTION A VOITURES PARTICULIERES (BAC PRO)</t>
  </si>
  <si>
    <t>FC10</t>
  </si>
  <si>
    <t>C 1.1 Collecter les données nécessaires à son intervention</t>
  </si>
  <si>
    <t>C 2.2 Diagnostiquer un dysfonctionnement mécanique</t>
  </si>
  <si>
    <t>C 3.1 Remettre en conformité les systèmes, les sous-ensembles, les éléments</t>
  </si>
  <si>
    <t>C 3.2 Effectuer les mesures sur véhicule</t>
  </si>
  <si>
    <t>C 3.3 Effectuer les contrôles, les essais</t>
  </si>
  <si>
    <t>C 3.6 Gérer le poste de travail</t>
  </si>
  <si>
    <t>Réparation des carrosseries</t>
  </si>
  <si>
    <t>FC11</t>
  </si>
  <si>
    <t>C15 Renseigner les documents et les outils de suivi de la démarche qualité</t>
  </si>
  <si>
    <t>C21 Collecter, analyser les informations techniques et réglementaires</t>
  </si>
  <si>
    <t>C22 Analyser les systèmes mis en œuvre</t>
  </si>
  <si>
    <t>C24 Organiser le poste de travail</t>
  </si>
  <si>
    <t>C32 Diagnostiquer l'état géométrique des structures et des trains roulants</t>
  </si>
  <si>
    <t>C42 Remettre en conformité la structure du véhicule et des trains roulants</t>
  </si>
  <si>
    <t>Microtechniques</t>
  </si>
  <si>
    <t>FC12</t>
  </si>
  <si>
    <t>C11 Analyser des données</t>
  </si>
  <si>
    <t>C21 Préparer une intervention microtechnique</t>
  </si>
  <si>
    <t>C22 Préparer les moyens de mise en œuvre</t>
  </si>
  <si>
    <t>C31 Monter, assembler un produit microtechnique</t>
  </si>
  <si>
    <t>C32 Fabriquer des pièces micromécaniques à l'unité</t>
  </si>
  <si>
    <t>C34 Tester et régler un produit microtechnique</t>
  </si>
  <si>
    <t>Plastiques et composites</t>
  </si>
  <si>
    <t>FC13</t>
  </si>
  <si>
    <t>C01 Ajuster les paramètres</t>
  </si>
  <si>
    <t>C21 Valider la conformité</t>
  </si>
  <si>
    <t>C19 répartir les taches</t>
  </si>
  <si>
    <t>C13 Installer les moyens matériels nécessaires</t>
  </si>
  <si>
    <t>C13 installer les moyens materiels necessaires</t>
  </si>
  <si>
    <t>C15 Réaliser la ou les première(s) pièce(s) conforme(s)</t>
  </si>
  <si>
    <t>Maintenance des équipements industriels</t>
  </si>
  <si>
    <t>FC14</t>
  </si>
  <si>
    <t>C1.1 Diagnostiquer les pannes</t>
  </si>
  <si>
    <t>C1.4 Exécuter des opérations de sureillance et d'inspection</t>
  </si>
  <si>
    <t>C1.7 Identifier les risques, définir et mettre en œuvre les mesures de prévention adaptée</t>
  </si>
  <si>
    <t>C2.1 Analyser le focntionnement et l'organisation d'un système</t>
  </si>
  <si>
    <t>C3.1 Préparer son intervention</t>
  </si>
  <si>
    <t>C3.2 Emettre des propositions d'amélioration d'un bien</t>
  </si>
  <si>
    <t>Technicien constructeur bois</t>
  </si>
  <si>
    <t>FC15</t>
  </si>
  <si>
    <t>C2.1 Choisir, adapter et justifier des solutions techniques</t>
  </si>
  <si>
    <t>C2.2 Etablir les plans d'exécution d'une partie</t>
  </si>
  <si>
    <t>C3.1 Organiser et mettre en sécurité les postes de travail</t>
  </si>
  <si>
    <t>C3.3 Rechercher les caractéristiques dimensionnelles et géométriques</t>
  </si>
  <si>
    <t>C4.2 Contrôler la conformité des supports et des ouvrages</t>
  </si>
  <si>
    <t>C4.6 Assurer le suivi de réalisation des ouvrages</t>
  </si>
  <si>
    <t>Technicien menuisier agenceur</t>
  </si>
  <si>
    <t>FC16</t>
  </si>
  <si>
    <t>C2.1 Choisir et adapter des solutions techniques</t>
  </si>
  <si>
    <t>C5.5 Conduire les opérations de pose sur le chantier</t>
  </si>
  <si>
    <t>Technicien de fabrication bois et matériaux associés</t>
  </si>
  <si>
    <t>FC17</t>
  </si>
  <si>
    <t>C2.1 Etablir le processus de production</t>
  </si>
  <si>
    <t>C3.4 Mettre en œuvre des procédures de contrôle</t>
  </si>
  <si>
    <t>C3.5 Assurer le suivi de la fabrication</t>
  </si>
  <si>
    <t>C4.3 Effectuer la maintenance préventive</t>
  </si>
  <si>
    <t>Ouvrages du bâtiment  : métallerie</t>
  </si>
  <si>
    <t>FC18</t>
  </si>
  <si>
    <t>C1.1 Décoder et analyser les données de définition</t>
  </si>
  <si>
    <t>C1.3 Décoder et analyser les données de gestion</t>
  </si>
  <si>
    <t>C2.4 Etablir le processus de fabrication, de dépose et de pose</t>
  </si>
  <si>
    <t>Aménagement et finition du bâtiment</t>
  </si>
  <si>
    <t>FC19</t>
  </si>
  <si>
    <t>C1.2 Décoder et analyser les données opératoires et de gestion</t>
  </si>
  <si>
    <t>C2.2 Choisir, adapter, justifier des méthodes d'exécution</t>
  </si>
  <si>
    <t>C3.3 Contrôler la conformité des supports et des ouvrages</t>
  </si>
  <si>
    <t>C3.6 Réaliser une implantation</t>
  </si>
  <si>
    <t>C3.13 Assurer le suivi du chantier</t>
  </si>
  <si>
    <t>Travaux publics</t>
  </si>
  <si>
    <t>FC20</t>
  </si>
  <si>
    <t>C2.1 Organiser le chantier</t>
  </si>
  <si>
    <t>C2.2 Choisir des matériels, des matériaux et des outillages</t>
  </si>
  <si>
    <t>C3.2 Mettre en œuvre les moyens collectifs et individuels de protection</t>
  </si>
  <si>
    <t>C3.4 Repérer, implanter et tracer des ouvrages</t>
  </si>
  <si>
    <t>C4.1 Suivre le déroulement d'un chantier</t>
  </si>
  <si>
    <t>C4.2 Contrôler des ouvrages et vérifier la conformité d'éxécution</t>
  </si>
  <si>
    <t>Technicien du bâtiment  : organisation et réalisation du gros-œuvre</t>
  </si>
  <si>
    <t>FC21</t>
  </si>
  <si>
    <t>C2.1 Préparer son activité dans l'environnement du chantier</t>
  </si>
  <si>
    <t>C3.4 Implanter et tracer des ouvrages</t>
  </si>
  <si>
    <t>C4.1 Effectuer le suivi des activités confiées</t>
  </si>
  <si>
    <t>C4.3 Contrôler les ouvrages</t>
  </si>
  <si>
    <t>TECHNICIEN D'ETUDES DU BATIMENT OPTION A : ETUDES ET ECONOMIE (BAC PRO)</t>
  </si>
  <si>
    <t>FC22</t>
  </si>
  <si>
    <t>C2.1 Analyser un dossier</t>
  </si>
  <si>
    <t>C2.2 Proposer une solution à un problème identifié</t>
  </si>
  <si>
    <t>C3.1 Effectuer un relevé d'ouvrage</t>
  </si>
  <si>
    <t>C3.2 Traduire graphiquement une solution technique</t>
  </si>
  <si>
    <t>C4.2 Suivre la gestion économique du chantier</t>
  </si>
  <si>
    <t>C4.3 Vérifier la conformité de l'ouvrage est des prestations</t>
  </si>
  <si>
    <t>TECHNICIEN D'ETUDES DU BATIMENT OPTION B : ASSISTANT EN ARCHITECTURE (BAC PRO)</t>
  </si>
  <si>
    <t>FC23</t>
  </si>
  <si>
    <t>C3.4 Traduire graphiquement une solution technique et architecturale</t>
  </si>
  <si>
    <t>Optique lunetterie</t>
  </si>
  <si>
    <t>FC24</t>
  </si>
  <si>
    <t>C2.1 Préparer , gérer et suivre un dossier, des travaux</t>
  </si>
  <si>
    <t>C3.1 Prendre des mesures (optométriques, morphologiques)</t>
  </si>
  <si>
    <t>C3.3 Contrôler des composants, un équipement</t>
  </si>
  <si>
    <t>C3.4 Essayer, ajuster, valider un équipement</t>
  </si>
  <si>
    <t>C4.1 Analyser, élaborer une intervention</t>
  </si>
  <si>
    <t>C4.3 Contribuer à la maintenance des matériels du magasin et de l'atelier</t>
  </si>
  <si>
    <t>Construction des carrosseries</t>
  </si>
  <si>
    <t>FC25</t>
  </si>
  <si>
    <t>C1.2 Analyser les systèmes et sous systèmes mis en œuvre</t>
  </si>
  <si>
    <t>C2.1 Définir les produits et les éléments</t>
  </si>
  <si>
    <t>C2.2 Définir les procédures de fabrication et d'assemblage</t>
  </si>
  <si>
    <t>C2.3 Préparer les fabrications et les assemblages</t>
  </si>
  <si>
    <t>C4.2 Contrôler la conformité des fabrications</t>
  </si>
  <si>
    <t>C4.3 Contrôler et mettre en conformité les équipements et accessoires implantés sur le véhicule</t>
  </si>
  <si>
    <t>Procédés de la chimie, de l'eau et des papiers cartons</t>
  </si>
  <si>
    <t>FC26</t>
  </si>
  <si>
    <t>C1 Identifier les phénomènes dangereux pour l'environnement, le personnel, les installations et les produits</t>
  </si>
  <si>
    <t>C3 Participer à la proposition d'amélioration du procédé afin de faciliter la conduite, améliorer la qualité et/ou rendre plus sûre l'installation</t>
  </si>
  <si>
    <t>C4 Mettre en œuvre les mesures de prévention des risques professionnels, de protection de l'environnement et de respect de la qualité</t>
  </si>
  <si>
    <t>C8 Surveiller l'installation, les réseaux au moyen des paramètres et des indicateurs sensoriels</t>
  </si>
  <si>
    <t>C13 Réaliser des analyses physico-chimiques ou bilogiques et interpréter, critiquer les résultats</t>
  </si>
  <si>
    <t>C18 Effectuer des tests ou des mesures, en vue de diagnostiquer un dysfonctionnement</t>
  </si>
  <si>
    <t>INTERVENTIONS SUR LE PATRIMOINE BATI, OPTION A MACONNERIE (BAC PRO)</t>
  </si>
  <si>
    <t>FC27</t>
  </si>
  <si>
    <t>C1.3 Repérer les éléments constitutifs du bati</t>
  </si>
  <si>
    <t>C1.5 Confronter les prescriptions aux réalités de l'ouvrage</t>
  </si>
  <si>
    <t>C2.2 Préparer l'intervention</t>
  </si>
  <si>
    <t>C3.5 Reproduire une technique de construction déterminée</t>
  </si>
  <si>
    <t>C4.1 Effectuer le suivi des activités</t>
  </si>
  <si>
    <t>Technicien géomètre-topographe</t>
  </si>
  <si>
    <t>FC28</t>
  </si>
  <si>
    <t>C3.2 Effectuer des mesures, lever, implanter</t>
  </si>
  <si>
    <t>C3.3 Exploiter des mesures de terrain</t>
  </si>
  <si>
    <t>C3.4 Conduire un calcul</t>
  </si>
  <si>
    <t>C3.6 Réaliser des documents graphiques</t>
  </si>
  <si>
    <t>C4.3 Assurer son autocontrôle</t>
  </si>
  <si>
    <t>C4.4 Vérifier la conformité de sa prestation avec la demande</t>
  </si>
  <si>
    <t>Conducteur transport routier marchandises</t>
  </si>
  <si>
    <t>FC29</t>
  </si>
  <si>
    <t>C21 Vérifier et renseigner les documents nécessaires au transport</t>
  </si>
  <si>
    <t>C22 Prendre en charge le véhicule et organiser le chargement</t>
  </si>
  <si>
    <t>C23 Déterminer et adapter l'itinéraire</t>
  </si>
  <si>
    <t>C24 Programmer et gérer ses activités</t>
  </si>
  <si>
    <t>C25 Gérer des litiges, les anomalies, les incidents et accidents</t>
  </si>
  <si>
    <t>C36 Exploiter les moyens embarqués de contrôle, de communication, d'aide à la conduite et de suivi de la marchandise</t>
  </si>
  <si>
    <t>Métiers de la mode-vêtements</t>
  </si>
  <si>
    <t>FC30</t>
  </si>
  <si>
    <t>C2.2 Analyser la relation"produit, procédés,matériaux" pour tous les éléments du modèle</t>
  </si>
  <si>
    <t>C2.4 Réaliser le prototype d'un modèle</t>
  </si>
  <si>
    <t>C2.5 Evaluer la conformité esthétique et fonctionnelle du prototype</t>
  </si>
  <si>
    <t>C3.1 Effectuer tout ou partie de la gradation d'un produit en CAO</t>
  </si>
  <si>
    <t>C3.3 Concevoir un placement en CAO</t>
  </si>
  <si>
    <t>C4.3 Contrôler la qualité des produits finis au regard du cahier des charges</t>
  </si>
  <si>
    <t>Etude et réalisation d'agencement</t>
  </si>
  <si>
    <t>FC31</t>
  </si>
  <si>
    <t>C1.2 Repérer et identifier les caractéristiques esthétiques, stylistiques et contextuelles d'un agencement existant ou en projet</t>
  </si>
  <si>
    <t>C1.3 Analyser les contraintes techniques, réglementaires, esthétiques et budgétaires du projet architectural</t>
  </si>
  <si>
    <t>C1.4 Proposer, optimiser et justifier les solutions techniques de réalisation</t>
  </si>
  <si>
    <t>C2.2 Traduire graphiquement des solutions techniques et esthétiques</t>
  </si>
  <si>
    <t>C2.6 Planifier les phases du projet et des interventions</t>
  </si>
  <si>
    <t>C3.2 Contrôler la conformité</t>
  </si>
  <si>
    <t>FC32</t>
  </si>
  <si>
    <t>C1-1 : Appréhender la mise en oeuvre d’un projet simulé ou réel d’installation d’un
système</t>
  </si>
  <si>
    <t>C2-1 : Faire un bilan de l’existant et recueillir les informations relatives à l’exploitation
et aux caractéristiques des matériels de l’installation</t>
  </si>
  <si>
    <t>C2-2 : Analyser le fonctionnement de l’installation actuelle ou de l’équipement en vue
de l’intervention</t>
  </si>
  <si>
    <t>C4-1 : Préparer le plan d’action puis établir tout ou partie du plan d’implantation et de
câblage</t>
  </si>
  <si>
    <t>C5-3 : Analyser et interpréter les indicateurs de fonctionnement et établir un
diagnostic</t>
  </si>
  <si>
    <t>C3-2 : Réaliser l’intégration matérielle ou logicielle d’un équipement</t>
  </si>
  <si>
    <t>Systèmes électroniques numériques</t>
  </si>
  <si>
    <t>FC33</t>
  </si>
  <si>
    <t>C1-1 : Appréhender la mise en oeuvre d’un projet d’installation
d’un système</t>
  </si>
  <si>
    <t>C2-2 : Recueillir les informations relatives à l’exploitation et aux
caractéristiques des éléments de l’installation</t>
  </si>
  <si>
    <t>C2-3 : Analyser le fonctionnement de l’installation actuelle en
vue de l’intervention</t>
  </si>
  <si>
    <t>C3-4 : Effectuer les tests nécessaires à la validation du fonctionnement des équipements</t>
  </si>
  <si>
    <t>C5-3 : Analyser ; interpréter les indicateurs de fonctionnementen vue de la maintenance de tout ou partie d'une installation</t>
  </si>
  <si>
    <t>C5-6 : Etablir un diagnostic</t>
  </si>
  <si>
    <t>ARTISANAT ET METIERS D'ART OPTION : COMMUNICATION VISUELLE PLURI-MEDIA (BAC PRO)</t>
  </si>
  <si>
    <t>FC34</t>
  </si>
  <si>
    <t>C1.3 Décoder et analyser des données opératoires et de gestion</t>
  </si>
  <si>
    <t>C2.2 Rechercher des solutions graphiques</t>
  </si>
  <si>
    <t>C2.4 Mettre au point les prémaquettes</t>
  </si>
  <si>
    <t>C3.2 Exécuter l'ensemble des documents définitifs</t>
  </si>
  <si>
    <t>C4.3 Organiser et gérer un poste de travail</t>
  </si>
  <si>
    <t>C5.2 Etablir la communication avec tout partenaire</t>
  </si>
  <si>
    <t>Métiers du cuir option maroquinerie</t>
  </si>
  <si>
    <t>FC35</t>
  </si>
  <si>
    <t>C1.2 Participer à la relation produit-matériaux-procédés</t>
  </si>
  <si>
    <t>C1.5 Evaluer la conformité esthétique, fonctionnelle et technique du prototype</t>
  </si>
  <si>
    <t>C2.2 Participer à la graduation d'un modèle de référence en CAO</t>
  </si>
  <si>
    <t>C2.5 Participer à l'élaboration du dossier d'industrialisation du produit</t>
  </si>
  <si>
    <t>C3.2 Contrôler l'application des paramètres et des critères de qualité définis au poste de travail</t>
  </si>
  <si>
    <t>C3.3 Contrôler la qualité des produits finis au regard du cahier des charges</t>
  </si>
  <si>
    <t>AERONAUTIQUE OPTION SYSTEMES (BAC PRO)</t>
  </si>
  <si>
    <t>FC36</t>
  </si>
  <si>
    <t>Électrotechnique, énergie, équipements communicants</t>
  </si>
  <si>
    <t>FC37</t>
  </si>
  <si>
    <t>C1-3 Décoder les documents relatifs à tout ou partie d’un ouvrage.</t>
  </si>
  <si>
    <t>C1-5 Interpréter un planning d’intervention</t>
  </si>
  <si>
    <t>C2-1 Traduire en solutions techniques les besoins du client</t>
  </si>
  <si>
    <t>C5-1 Proposer un matériel remplissant les mêmes fonctions qu’un appareil à remplacer</t>
  </si>
  <si>
    <t>C2-10 Contrôler le fonctionnement de l’installation</t>
  </si>
  <si>
    <t>C2-8 Contrôler l’adéquation entre la réalisation et : le cahier des charges, Les normes en vigueur.</t>
  </si>
  <si>
    <t>Métiers du pressing et de la blanchisserie</t>
  </si>
  <si>
    <t>FC38</t>
  </si>
  <si>
    <t>C11 - Rechercher et choisir les informations nécessaires à son activité</t>
  </si>
  <si>
    <t>C21 - Participer à la préparation des prestations</t>
  </si>
  <si>
    <t>C23 - Mettre en œuvre les techniques</t>
  </si>
  <si>
    <t>C24 - Contrôler qualitativement les résultats obtenus, apporter si besoin les actions correctives</t>
  </si>
  <si>
    <t>C31 - Accueillir la clientèle et/ou les intervenants divers</t>
  </si>
  <si>
    <t>C33 - S'intégrer dans une équipe</t>
  </si>
  <si>
    <t>Pilote de ligne de production</t>
  </si>
  <si>
    <t>FC39</t>
  </si>
  <si>
    <t xml:space="preserve">CP02 S’informer et analyser la situation, informer au cours de l’activité professionnelle </t>
  </si>
  <si>
    <t xml:space="preserve">CP03 Préparer le travail d'organisation et de réalisation du pilotage </t>
  </si>
  <si>
    <t xml:space="preserve">CP05 Assurer le suivi de production lié à l’analyse des indicateurs et paramètres de production, des spécifications du produit </t>
  </si>
  <si>
    <t xml:space="preserve">CP06 Choisir et combiner des modes opératoires pour faire face aux situations et qualifier son intervention </t>
  </si>
  <si>
    <t xml:space="preserve">CP08 Proposer des améliorations et des pistes de résolution de problèmes </t>
  </si>
  <si>
    <t xml:space="preserve">CP09 Identifier des risques pour la production, les biens, l'environnement, la personne et la sécurité </t>
  </si>
  <si>
    <t>REALISATION DE PRODUITS IMPRIMES ET PLURIMEDIA OPTION A PRODUCTIONS GRAPHIQUES (BAC PRO)</t>
  </si>
  <si>
    <t>FC40</t>
  </si>
  <si>
    <t>C1.1 Analyser la commande du client</t>
  </si>
  <si>
    <t>C2.1 Etablir un processus de fabrication</t>
  </si>
  <si>
    <t>C2.2 Assurer l'organisation des postes de travail et la gestion des moyens</t>
  </si>
  <si>
    <t>C3.1 Mettre en œuvre un système de production</t>
  </si>
  <si>
    <t>C3.2 Produire les supports de communication conformes au dossier de fabrication</t>
  </si>
  <si>
    <t>C4.3 Assurer le contrôle du travail demandé</t>
  </si>
  <si>
    <t>REALISATION DE PRODUITS IMPRIMES ET PLURIMEDIA OPTION B PRODUCTIONS IMPRIMEES (BAC PRO)</t>
  </si>
  <si>
    <t>FC41</t>
  </si>
  <si>
    <t>C1.1 Analyser et sélectionner les données de la production</t>
  </si>
  <si>
    <t>C2.1 Rassembler les éléments nécessaires à la réalisation des formes imprimantes</t>
  </si>
  <si>
    <t>C2.3 Gérer les moyens et les matériels</t>
  </si>
  <si>
    <t>C3.2 Régler les différents paramètres de production et produire un Bon à Rouler et un Bon à Façonner</t>
  </si>
  <si>
    <t>C3.3 Réaliser et suivre la conformité de la production</t>
  </si>
  <si>
    <t>C4.2 Contrôler la qualité et la conformité du produit imprimé</t>
  </si>
  <si>
    <t>Technicien modeleur</t>
  </si>
  <si>
    <t>FC42</t>
  </si>
  <si>
    <t>C1.2 Définir les éléments constitutifs de l’outillage</t>
  </si>
  <si>
    <t>C2.1 Définir le processus général de réalisation de l'outillage</t>
  </si>
  <si>
    <t>C2.2 Établir le processus de réalisation des éléments constitutifs de l’outillage</t>
  </si>
  <si>
    <t>C2.3 Établir un protocole de contrôle</t>
  </si>
  <si>
    <t>C3.1 Mettre en œuvre les moyens et équipements nécessaires pour réaliser le constituant</t>
  </si>
  <si>
    <t>C3.2 Assembler et monter les constituants de l’outillage puis vérifier sa conformité</t>
  </si>
  <si>
    <t>FC43</t>
  </si>
  <si>
    <t>Technicien d’interventions sur installations nucléaires</t>
  </si>
  <si>
    <t>FC44</t>
  </si>
  <si>
    <t>ACCOMPAGNEMENT SOINS ET SERVICES A LA PERSONNE OPTION A - A DOMICILE (BAC PRO)</t>
  </si>
  <si>
    <t>FC45</t>
  </si>
  <si>
    <t>FC46</t>
  </si>
  <si>
    <t>Maitriser les concepts de base de l'économie et du droit</t>
  </si>
  <si>
    <t>AGRO-EQUIPEMENT (BAC PRO AG)</t>
  </si>
  <si>
    <t>FC47</t>
  </si>
  <si>
    <t>ARTISANAT ET METIERS D'ART OPTION : TAPISSIER D'AMEUBLEMENT (BAC PRO)</t>
  </si>
  <si>
    <t>FC48</t>
  </si>
  <si>
    <t>Bio-industries de transformation</t>
  </si>
  <si>
    <t>FC49</t>
  </si>
  <si>
    <t>FC50</t>
  </si>
  <si>
    <t>Commercialisation et services en restauration</t>
  </si>
  <si>
    <t>FC51</t>
  </si>
  <si>
    <t>C-1-1.5, conseiller la clientèle, proposer une argumentation commerciale</t>
  </si>
  <si>
    <t>C2-2.2 Organiser et répartir les activités et les tâches avant, pendant et après le service</t>
  </si>
  <si>
    <t>C3-1.1 Adopter et faire adopter une attitude et un comportement professionnels</t>
  </si>
  <si>
    <t>C3-2.1 Évaluer son travail et/ou celui de son équipe</t>
  </si>
  <si>
    <t>C4-4.2 Suivre le chiffre d'affaires, la fréquentation, l'addition moyenne</t>
  </si>
  <si>
    <t>C5-2.5 S’inscrire dans une démarche de veille, de recherche et de développement (innovation, créativité, …)</t>
  </si>
  <si>
    <t>Cuisine</t>
  </si>
  <si>
    <t>FC52</t>
  </si>
  <si>
    <t>C1-1.5 Optimiser l’organisation de la production</t>
  </si>
  <si>
    <t>C4-3.5  Exploiter des outils de gestion</t>
  </si>
  <si>
    <t xml:space="preserve">C4-4.2 Suivre le chiffre d'affaires, la fréquentation, l'addition moyenne </t>
  </si>
  <si>
    <t>ESTHETIQUE COSMETIQUE PARFUMERIE (BAC PRO)</t>
  </si>
  <si>
    <t>FC53</t>
  </si>
  <si>
    <t>Gestion-administration</t>
  </si>
  <si>
    <t>FC54</t>
  </si>
  <si>
    <t>Maitriser la gestion administrative des relations avec les partenaires externes</t>
  </si>
  <si>
    <t>Maitriser la gestion administrative des relations avec le personnel</t>
  </si>
  <si>
    <t>Maitriser la gestion administrative interne</t>
  </si>
  <si>
    <t>Maitriser la gestion administrative de projets</t>
  </si>
  <si>
    <t>Maitriser les technologies</t>
  </si>
  <si>
    <t>Maîtriser les concepts de base de l'économie et du droit</t>
  </si>
  <si>
    <t xml:space="preserve">Hygiène, propreté, stérilisation </t>
  </si>
  <si>
    <t>FC55</t>
  </si>
  <si>
    <t>Laboratoire contrôle qualité</t>
  </si>
  <si>
    <t>FC56</t>
  </si>
  <si>
    <t>Logistique</t>
  </si>
  <si>
    <t>FC57</t>
  </si>
  <si>
    <t>G3C1.3 Evaluer les besoins en matériel</t>
  </si>
  <si>
    <t>G4C1.5 Participer à la modification de l'implantation du stockage</t>
  </si>
  <si>
    <t>G3C3.3 Participer à la prévision des moyens humains</t>
  </si>
  <si>
    <t>G4C2.3 Analyser et corriger les écarts de stock</t>
  </si>
  <si>
    <t>G6C8 Utiliser les TIC</t>
  </si>
  <si>
    <t>METIERS DE LA SECURITE (BAC PRO)</t>
  </si>
  <si>
    <t>FC58</t>
  </si>
  <si>
    <t>A2.4C1 Identifier et hiérarchiser les informations</t>
  </si>
  <si>
    <t>A4.1C2 Analyser les images issues de la vidéoprotection et prendre les mesures adaptées</t>
  </si>
  <si>
    <t>A4.1C3 Manager une équipe</t>
  </si>
  <si>
    <t>A4.1C5 Organiser le fonctionnement d’un poste central de sécurité (PCS)</t>
  </si>
  <si>
    <t>A4.1C6 Rendre compte</t>
  </si>
  <si>
    <t>Prothèse dentaire</t>
  </si>
  <si>
    <t>FC59</t>
  </si>
  <si>
    <t>C22 Analyser la prescription et la faisabilité du travail</t>
  </si>
  <si>
    <t>C417 Fabriquer de façon traditionnelle tout type de maquette pour prothèses fixées et modéliser des éléments prothétiques ou des infrastructures en CAO</t>
  </si>
  <si>
    <t>C5.3 Contrôler la conformité du produit fini</t>
  </si>
  <si>
    <t>Service de proximité et vie locale</t>
  </si>
  <si>
    <t>FC60</t>
  </si>
  <si>
    <t>Services aux personnes et aux territoires</t>
  </si>
  <si>
    <t>FC61</t>
  </si>
  <si>
    <t>FC63</t>
  </si>
  <si>
    <t xml:space="preserve">Maitriser les concepts de base de l'économie et du droit </t>
  </si>
  <si>
    <t>MAINTENANCE DES MATERIELS OPTION A  AGRICOLES (BAC PRO)</t>
  </si>
  <si>
    <t>FC64</t>
  </si>
  <si>
    <t>FC65</t>
  </si>
  <si>
    <t>MAINTENANCE DES MATERIELS OPTION C MATERIELS D'ESPACES VERTS (BAC PRO)</t>
  </si>
  <si>
    <t>FC66</t>
  </si>
  <si>
    <t>MAINTENANCE DES VEHICULES OPTION B VEHICULES DE TRANSPORT ROUTIER (BAC PRO)</t>
  </si>
  <si>
    <t>FC67</t>
  </si>
  <si>
    <t>MAINTENANCE DES VEHICULES OPTION C MOTOCYCLES (BAC PRO)</t>
  </si>
  <si>
    <t>FC68</t>
  </si>
  <si>
    <t>MAINTENANCE DES MATERIELS OPTION A MATERIELS AGRICOLES (BAC PRO)</t>
  </si>
  <si>
    <t>FC69</t>
  </si>
  <si>
    <t>MAINTENANCE DES MATERIELS OPTION B MATERIELS DE TRAVAUX PUBLICS ET DE MANUTENTION (BAC PRO)</t>
  </si>
  <si>
    <t>FC70</t>
  </si>
  <si>
    <t>INTERVENTIONS SUR LE PATRIMOINE BATI, OPTION C COUVERTURE (BAC PRO)</t>
  </si>
  <si>
    <t>FC71</t>
  </si>
  <si>
    <t>TECHNICIEN CONSEIL VENTE EN ANIMALERIE (BAC PRO AG)</t>
  </si>
  <si>
    <t>FC72</t>
  </si>
  <si>
    <t>TECHNICIEN CONSEIL VENTE EN PRODUITS DE JARDIN (BAC PRO AG)</t>
  </si>
  <si>
    <t>FC73</t>
  </si>
  <si>
    <t>TECHNICIEN CONSEIL VENTE EN ALIMENTATION SPE PRODUITS ALIMENTAIRES (BAC PRO AG)</t>
  </si>
  <si>
    <t>FC74</t>
  </si>
  <si>
    <t>METIERS DE L'ELECTRICITE ET DE SES ENVIRONNEMENTS CONNECTES (BAC PRO)</t>
  </si>
  <si>
    <t>FC75</t>
  </si>
  <si>
    <t>SYSTEMES NUMERIQUES OPTION B AUDIOVISUELS, RESEAU ET EQUIPEMENT DOMESTIQUES (BAC PRO)</t>
  </si>
  <si>
    <t>FC76</t>
  </si>
  <si>
    <t>SYSTEMES NUMERIQUES OPTION C RESEAUX INFORMATIQUES ET SYSTEMES COMMUNICANTS (BAC PRO)</t>
  </si>
  <si>
    <t>FC77</t>
  </si>
  <si>
    <t>SYSTEMES NUMERIQUES OPTION A SURETE ET SECURITE DES INFRASTRUCTURES, DE L'HABITAT ET DU TERTIAIRE (BAC PRO)</t>
  </si>
  <si>
    <t>FC78</t>
  </si>
  <si>
    <t>ACCOMPAGNEMENT SOINS ET SERVICES A LA PERSONNE OPTION B - EN STRUCTURE (BAC PRO)</t>
  </si>
  <si>
    <t>FC79</t>
  </si>
  <si>
    <t>METIERS DU CUIR OPTION CHAUSSURES (BAC PRO)</t>
  </si>
  <si>
    <t>FC80</t>
  </si>
  <si>
    <t>CONDUCTEUR TRANSPORT ROUTIER MARCHANDISES (BAC PRO)</t>
  </si>
  <si>
    <t>FC81</t>
  </si>
  <si>
    <t>AVIATION GENERALE (BAC PRO)</t>
  </si>
  <si>
    <t>FC82</t>
  </si>
  <si>
    <t>METIERS ET ARTS DE LA PIERRE (BAC PRO)</t>
  </si>
  <si>
    <t>FC83</t>
  </si>
  <si>
    <t>AMENAGEMENTS PAYSAGERS (BAC PRO AG)</t>
  </si>
  <si>
    <t>FC84</t>
  </si>
  <si>
    <t>CONDUITE ET GESTION DE L'ENTREPRISE HIPPIQUE (BAC PRO AG)</t>
  </si>
  <si>
    <t>FC85</t>
  </si>
  <si>
    <t>CONDUITE ET GESTION DE L'EXPLOITATION AGRICOLE CGEA SPE SYSTEMES A DOMINANTE CULTURES (BAC PRO AG)</t>
  </si>
  <si>
    <t>FC86</t>
  </si>
  <si>
    <t>CONDUITE ET GESTION DE L'EXPLOITATION AGRICOLE CGEA SPE SYSTEMES A DOMINANTE ELEVAGE (BAC PRO AG)</t>
  </si>
  <si>
    <t>FC87</t>
  </si>
  <si>
    <t>FORET (BAC PRO AG)</t>
  </si>
  <si>
    <t>FC88</t>
  </si>
  <si>
    <t>GESTION DES MILIEUX NATURELS ET DE LA FAUNE (BAC PRO AG)</t>
  </si>
  <si>
    <t>FC89</t>
  </si>
  <si>
    <t>PRODUCTIONS HORTICOLES (BAC PRO AG)</t>
  </si>
  <si>
    <t>FC90</t>
  </si>
  <si>
    <t>LIBELLE LONG</t>
  </si>
  <si>
    <t>LIBELLE COURT</t>
  </si>
  <si>
    <t>ETUDE ET DEFINITION DE PRODUITS INDUSTRIELS (BAC PRO)</t>
  </si>
  <si>
    <t>ETUD.DEFINITION PRDTS INDUSTRIELS</t>
  </si>
  <si>
    <t>PILOTE DE LIGNE DE PRODUCTION (BAC PRO)</t>
  </si>
  <si>
    <t>PILOTE DE LIGNE DE PRODUCTION</t>
  </si>
  <si>
    <t>CULTURES MARINES (BAC PRO)</t>
  </si>
  <si>
    <t>CULTURES MARINES</t>
  </si>
  <si>
    <t>CONDUITE ET GESTION DES ENTREPRISES MARITIMES OPTION PECHE (BAC PRO)</t>
  </si>
  <si>
    <t>CGEM OPTION PECHE</t>
  </si>
  <si>
    <t>BIO-INDUSTRIES DE TRANSFORMATION (BAC PRO)</t>
  </si>
  <si>
    <t>BIO-INDUSTRIES DE TRANSFORMATION</t>
  </si>
  <si>
    <t>PROCEDES DE LA CHIMIE, DE L'EAU ET DES PAPIERS-CARTONS (BAC PRO)</t>
  </si>
  <si>
    <t>PROC. CHIMIE EAU PAPIERS-CARTONS</t>
  </si>
  <si>
    <t>BOUCHER CHARCUTIER TRAITEUR (BAC PRO)</t>
  </si>
  <si>
    <t>BOUCHER CHARCUTIER TRAITEUR</t>
  </si>
  <si>
    <t>BOULANGER-P</t>
  </si>
  <si>
    <t>CUISINE (BAC PRO)</t>
  </si>
  <si>
    <t>CUISINE</t>
  </si>
  <si>
    <t>TRAITEMENTS DES MATERIAUX (BAC PRO)</t>
  </si>
  <si>
    <t>TRAITEMENTS DES MATERIAUX</t>
  </si>
  <si>
    <t>FONDERIE (BAC PRO)</t>
  </si>
  <si>
    <t>FONDERIE</t>
  </si>
  <si>
    <t>ARTISANAT ET METIERS D'ART - FACTEUR D'ORGUES OPTION : ORGANIER (BAC PRO)</t>
  </si>
  <si>
    <t>ART.MET.ART-FACT.ORG. OPT.ORGAN.</t>
  </si>
  <si>
    <t>ARTISANAT ET METIERS D'ART - FACTEUR D'ORGUES OPTION : TUYAUTIER (BAC PRO)</t>
  </si>
  <si>
    <t>ART.MET.ART-FACT.ORG. OPT.TUYAUT.</t>
  </si>
  <si>
    <t>ARTISANAT ET METIERS D'ART OPTION : VERRERIE SCIENTIFIQUE ET TECHNIQUE (BAC PRO)</t>
  </si>
  <si>
    <t>ARTIS.&amp; MET.ART:VERR.SCIENT.TECHN</t>
  </si>
  <si>
    <t>ARTISANAT ET METIERS D'ART OPTION : METIERS DE L'ENSEIGNE ET DE LA SIGNALETIQUE (BAC PRO)</t>
  </si>
  <si>
    <t>ARTIS.&amp; MET.ART:MET.ENSEIGN SIGNA</t>
  </si>
  <si>
    <t>PLASTIQUES ET COMPOSITES (BAC PRO)</t>
  </si>
  <si>
    <t>PLASTIQUES ET COMPOSITES</t>
  </si>
  <si>
    <t>TECHNICIEN EN INSTALLATION DES SYSTEMES ENERGETIQUES ET CLIMATIQUES (BAC PRO)</t>
  </si>
  <si>
    <t>TECHN.INSTALL.SYST.ENERG.CLIMATIQ</t>
  </si>
  <si>
    <t>TECHNICIEN DE MAINTENANCE DES SYSTEMES ENERGETIQUES ET CLIMATIQUES (BAC PRO)</t>
  </si>
  <si>
    <t>TECHN. MAINT. SYST.ENERG.CLIMATIQ</t>
  </si>
  <si>
    <t>ARTISANAT ET METIERS D'ART OPTION MARCHANDISAGE VISUEL (BAC PRO)</t>
  </si>
  <si>
    <t>ARTIS. &amp; M.ART:MARCHANDISAGE VIS.</t>
  </si>
  <si>
    <t>TECHN. ETUDES BAT.A ETUDES &amp; ECO.</t>
  </si>
  <si>
    <t>TECHN. ETUDES BAT B ASSIST.ARCHI.</t>
  </si>
  <si>
    <t>TRAVAUX PUBLICS (BAC PRO)</t>
  </si>
  <si>
    <t>TRAVAUX PUBLICS</t>
  </si>
  <si>
    <t>TECHNICIEN GEOMETRE-TOPOGRAPHE (BAC PRO)</t>
  </si>
  <si>
    <t>TECHNICIEN GEOMETRE-TOPOGRAPHE</t>
  </si>
  <si>
    <t>ARTISANAT ET METIERS D'ART OPTION : ARTS DE LA PIERRE (BAC PRO)</t>
  </si>
  <si>
    <t>ARTISANAT &amp; MET.ART : ARTS PIERRE</t>
  </si>
  <si>
    <t>TECHNICIEN DU BATIMENT : ORGANISATION ET REALISATION DU GROS OEUVRE (BAC PRO)</t>
  </si>
  <si>
    <t>TECHNICIEN BAT. : ORG.REAL.GROS O</t>
  </si>
  <si>
    <t>INTERV. SUR PATRIMOINE BATI OPT.A</t>
  </si>
  <si>
    <t>INTERVENTIONS SUR LE PATRIMOINE BATI, OPTION B CHARPENTE (BAC PRO)</t>
  </si>
  <si>
    <t>INTERV. SUR PATRIMOINE BATI OPT.B</t>
  </si>
  <si>
    <t>INTERV. SUR PATRIMOINE BATI OPT.C</t>
  </si>
  <si>
    <t>METIERS ET ARTS DE LA PIERRE</t>
  </si>
  <si>
    <t>MENUISERIE ALUMINIUM-VERRE (BAC PRO)</t>
  </si>
  <si>
    <t>MENUISERIE ALUMINIUM-VERRE</t>
  </si>
  <si>
    <t>AMENAGEMENT ET FINITIONS DU BATIMENT (BAC PRO)</t>
  </si>
  <si>
    <t>AMENAGEMENT FINITION BATIMENT</t>
  </si>
  <si>
    <t>ARTISANAT ET METIERS D'ART OPTION : EBENISTE (BAC PRO)</t>
  </si>
  <si>
    <t>ARTISANAT &amp; MET.ART : EBENISTE</t>
  </si>
  <si>
    <t>TECHNICIEN CONSTRUCTEUR BOIS (BAC PRO)</t>
  </si>
  <si>
    <t>TECHNICIEN CONSTRUCTEUR BOIS</t>
  </si>
  <si>
    <t>TECHNICIEN MENUISIER AGENCEUR (BAC PRO)</t>
  </si>
  <si>
    <t>TECHNICIEN MENUISIER AGENCEUR</t>
  </si>
  <si>
    <t>TECHNICIEN DE SCIERIE (BAC PRO)</t>
  </si>
  <si>
    <t>TECHNICIEN DE SCIERIE</t>
  </si>
  <si>
    <t>TECHNICIEN DE FABRICATION BOIS ET MATERIAUX ASSOCIES (BAC PRO)</t>
  </si>
  <si>
    <t>TECHNIC.FAB.BOIS ET MATERX ASSOC.</t>
  </si>
  <si>
    <t>ETUDE ET REALISATION D'AGENCEMENT (BAC PRO)</t>
  </si>
  <si>
    <t>ETUDE ET REALISAT. D'AGENCEMENT</t>
  </si>
  <si>
    <t>METIERS DU PRESSING ET DE LA BLANCHISSERIE (BAC PRO)</t>
  </si>
  <si>
    <t>METIERS PRESSING BLANCHISSERIE</t>
  </si>
  <si>
    <t>ARTIS.&amp; MET.ART : TAPIS.D'AMEUBLT</t>
  </si>
  <si>
    <t>METIERS DE LA MODE - V</t>
  </si>
  <si>
    <t>METIERS DU CUIR : CHAUSSURES</t>
  </si>
  <si>
    <t>METIERS DU CUIR OPTION MAROQUINERIE (BAC PRO)</t>
  </si>
  <si>
    <t>METIERS DU CUIR : MAROQUINERIE</t>
  </si>
  <si>
    <t>METIERS DU CUIR OPTION SELLERIE GARNISSAGE (BAC PRO)</t>
  </si>
  <si>
    <t>MET. DU CUIR: SELLERIE GARNISSAGE</t>
  </si>
  <si>
    <t>PRODUCTIQUE MECANIQUE OPTION DECOLLETAGE (BAC PRO)</t>
  </si>
  <si>
    <t>PRODUCTIQ.MECA. OPT.DECOLLETAGE</t>
  </si>
  <si>
    <t>MICROTECHNIQUES (BAC PRO)</t>
  </si>
  <si>
    <t>MICROTECHNIQUES</t>
  </si>
  <si>
    <t>MAINTENANCE DES EQUIPEMENTS INDUSTRIELS (BAC PRO)</t>
  </si>
  <si>
    <t>MAINTENANCE EQUIPEMENTS INDUST.</t>
  </si>
  <si>
    <t>ELECTROMECANICIEN MARINE (BAC PRO)</t>
  </si>
  <si>
    <t>ELECTROMECANICIEN MARINE</t>
  </si>
  <si>
    <t>MAINTENANCE NAUTIQUE (BAC PRO)</t>
  </si>
  <si>
    <t>MAINTENANCE NAUTIQUE</t>
  </si>
  <si>
    <t>TECHNICIEN D'USINAGE (BAC PRO)</t>
  </si>
  <si>
    <t>TECHNICIEN D'USINAGE</t>
  </si>
  <si>
    <t>TECHNICIEN OUTILLEUR (BAC PRO)</t>
  </si>
  <si>
    <t>TECHNICIEN OUTILLEUR</t>
  </si>
  <si>
    <t>TECHNICIEN MODELEUR (BAC PRO)</t>
  </si>
  <si>
    <t>TECHNICIEN MODELEUR</t>
  </si>
  <si>
    <t>MAINT.MATERIELS OPT.A AGRICOLES</t>
  </si>
  <si>
    <t>MAINTENANCE DES MATERIELS OPTION C PARCS ET JARDINS (BAC PRO)</t>
  </si>
  <si>
    <t>MAINT.MATER OPT.C PARCS JARDINS</t>
  </si>
  <si>
    <t>MAINT.VEHIC.OPTA VOIT.PARTICUL.</t>
  </si>
  <si>
    <t>MAINT.VEHIC.OPTB VEHIC.TRANS.ROUT</t>
  </si>
  <si>
    <t>MAINT.VEHIC.OPTC MOTOCYCLES</t>
  </si>
  <si>
    <t>MAINT.MATERIELS OPT.B TP MANUT.</t>
  </si>
  <si>
    <t>MAINT.MATERIELS OPT.C ESP. VERTS</t>
  </si>
  <si>
    <t>AERONAUTIQUE OPTION AVIONIQUE (BAC PRO)</t>
  </si>
  <si>
    <t>AERONAUTIQUE OPTION AVIONIQUE</t>
  </si>
  <si>
    <t>AERONAUTIQUE OPTION SYSTEMES</t>
  </si>
  <si>
    <t>AERONAUTIQUE OPTION STRUCTURE (BAC PRO)</t>
  </si>
  <si>
    <t>AERONAUTIQUE OPTION STRUCTURE</t>
  </si>
  <si>
    <t>AVIATION GENERALE</t>
  </si>
  <si>
    <t>OUVRAGES DU BATIMENT : METALLERIE (BAC PRO)</t>
  </si>
  <si>
    <t>OUVRAGES DU BATIMENT METALLERIE</t>
  </si>
  <si>
    <t>REPARATION DES CARROSSERIES (BAC PRO)</t>
  </si>
  <si>
    <t>REPARATION DES CARROSSERIES</t>
  </si>
  <si>
    <t>TECHNICIEN EN CHAUDRONNERIE INDUSTRIELLE (BAC PRO)</t>
  </si>
  <si>
    <t>TECH.CHAUDRONNERIE INDUSTRIELLE</t>
  </si>
  <si>
    <t>CONSTRUCTION DES CARROSSERIES (BAC PRO)</t>
  </si>
  <si>
    <t>CONSTRUCTION DES CARROSSERIES</t>
  </si>
  <si>
    <t>ELECTROTECHNIQUE ENERGIE EQUIPEMENTS COMMUNICANTS (BAC PRO)</t>
  </si>
  <si>
    <t>ELECTROTEC. ENERG. EQUIP.COMMUNIC</t>
  </si>
  <si>
    <t>SYSTEMES ELECTRONIQUES NUMERIQUES (BAC PRO)</t>
  </si>
  <si>
    <t>SYSTEMES ELECTRONIQUES NUMERIQUES</t>
  </si>
  <si>
    <t>TECHNICIEN DU FROID ET DU CONDITIONNEMENT D'AIR (BAC PRO)</t>
  </si>
  <si>
    <t>TECHNIC. FROID CONDITIONNEMT AIR</t>
  </si>
  <si>
    <t>METIERS ELECT. ENVIRON. CONNECTES</t>
  </si>
  <si>
    <t>SYST.NUM.OPT.A SURETE SECURITE</t>
  </si>
  <si>
    <t>SYST.NUM.OPT.B AUD.RES.EQUIP.DOM.</t>
  </si>
  <si>
    <t>SYST.NUM.OPT.C RES.INF.SYST.COMM.</t>
  </si>
  <si>
    <t>GESTION-ADMINISTRATION (BAC PRO)</t>
  </si>
  <si>
    <t>GESTION-ADMINISTRATION</t>
  </si>
  <si>
    <t>CONDUITE ET GESTION DES ENTREPRISES MARITIMES OPTION MARIN DE COMMERCE (BAC PRO)</t>
  </si>
  <si>
    <t>CGEM OPTION MARIN DE COMMERCE</t>
  </si>
  <si>
    <t>LOGISTIQUE (BAC PRO)</t>
  </si>
  <si>
    <t>LOGISTIQUE</t>
  </si>
  <si>
    <t>CONDUCT. TRANSP.ROUT.MARCHANDISES</t>
  </si>
  <si>
    <t>TRANSPORT (BAC PRO)</t>
  </si>
  <si>
    <t>TRANSPORT</t>
  </si>
  <si>
    <t>TRANSPORT FLUVIAL (BAC PRO)</t>
  </si>
  <si>
    <t>TRANSPORT FLUVIAL</t>
  </si>
  <si>
    <t>POISSONNIER ECAILLER TRAITEUR (BAC PRO)</t>
  </si>
  <si>
    <t>POISSONNIER ECAILLER TRAITEUR</t>
  </si>
  <si>
    <t>FACONNAGE DE PRODUITS IMPRIMES, ROUTAGE (BAC PRO)</t>
  </si>
  <si>
    <t>FACONNAGE PRODTS IMPRIMES ROUTAGE</t>
  </si>
  <si>
    <t>REAL.PR.IMPR.PLURI.OPTA.PR.GRAPH.</t>
  </si>
  <si>
    <t>REAL.PR.IMPR.PLURI.OPTB.PR.IMPR.</t>
  </si>
  <si>
    <t>ART.&amp; MET.ART:COM.VIS.VIS.PLURI-M</t>
  </si>
  <si>
    <t>PHOTOGRAPHIE (BAC PRO)</t>
  </si>
  <si>
    <t>PHOTOGRAPHIE</t>
  </si>
  <si>
    <t>SERVICES DE PROXIMITE ET VIE LOCALE (BAC PRO)</t>
  </si>
  <si>
    <t>SERVICES DE PROXIMITE  VIE LOCALE</t>
  </si>
  <si>
    <t>ACC.SOINS-S.PERS. OPT.A DOMICILE</t>
  </si>
  <si>
    <t>ACC.SOINS-S.PERS. OPT.EN STRUCTUR</t>
  </si>
  <si>
    <t>OPTIQUE LUNETTERIE (BAC PRO)</t>
  </si>
  <si>
    <t>OPTIQUE LUNETTERIE</t>
  </si>
  <si>
    <t>PROTHESE DENTAIRE (BAC PRO)</t>
  </si>
  <si>
    <t>PROTHESE DENTAIRE</t>
  </si>
  <si>
    <t>TECHNICIEN EN APPAREILLAGE ORTHOPEDIQUE (BAC PRO)</t>
  </si>
  <si>
    <t>TECHNICIEN APPAREIL. ORTHOPEDIQUE</t>
  </si>
  <si>
    <t>COMMERCIALISATION ET SERVICES EN RESTAURATION (BAC PRO)</t>
  </si>
  <si>
    <t>COMMERC. SERVICES EN RESTAURATION</t>
  </si>
  <si>
    <t>ESTHETIQUE COSMETIQUE PARFUMERIE</t>
  </si>
  <si>
    <t>PERRUQUIER POSTICHEUR (BAC PRO)</t>
  </si>
  <si>
    <t>PERRUQUIER POSTICHEUR</t>
  </si>
  <si>
    <t>GESTION DES POLLUTIONS ET PROTECTION DE L'ENVIRONNEMENT (BAC PRO)</t>
  </si>
  <si>
    <t>GEST. POLLUTIONS PROTEC. ENVIRON.</t>
  </si>
  <si>
    <t>HYGIENE, PROPRETE, STERILISATION (BAC PRO)</t>
  </si>
  <si>
    <t>HYGIENE PROPRETE STERILISATION</t>
  </si>
  <si>
    <t>TECHNIQUES D'INTERVENTIONS SUR INSTALLATIONS NUCLEAIRES (BAC PRO)</t>
  </si>
  <si>
    <t>TECHN.D'INTERV.SUR INSTALL. NUCL.</t>
  </si>
  <si>
    <t>METIERS DE LA SECURITE</t>
  </si>
  <si>
    <t>AGRO-EQUIPEMENT</t>
  </si>
  <si>
    <t>CGEA SYST DOMINANTE CULTURES</t>
  </si>
  <si>
    <t>CONDUITE ET GESTION DE L'EXPLOITATION AGRICOLE CGEA SPE VIGNE ET VIN (BAC PRO AG)</t>
  </si>
  <si>
    <t>CGEA VIGNE ET VIN</t>
  </si>
  <si>
    <t>PRODUCTIONS HORTICOLES</t>
  </si>
  <si>
    <t>TECHN CONSEIL DE VENTE ANIMALERIE</t>
  </si>
  <si>
    <t>PRODUCTIONS AQUACOLES (BAC PRO AG)</t>
  </si>
  <si>
    <t>PROD-AQUACOLES</t>
  </si>
  <si>
    <t>CGEA SYST DOMINANTE ELEVAGE</t>
  </si>
  <si>
    <t>CONDUITE ET GESTION D'UNE ENTREPRISE DU SECTEUR CANIN ET FELIN (BAC PRO AG)</t>
  </si>
  <si>
    <t>COND GEST ENTR CANIN ET FELIN</t>
  </si>
  <si>
    <t>COND GEST ENTR HIPPIQUE</t>
  </si>
  <si>
    <t>TECHNICIEN EN EXPERIMENTATION ANIMALE (BAC PRO AG)</t>
  </si>
  <si>
    <t>TECH EXPE ANIMALE</t>
  </si>
  <si>
    <t>GEST MILIEUX NATURELS FAUNE</t>
  </si>
  <si>
    <t>FORET</t>
  </si>
  <si>
    <t>AMENAGEMENTS PAYSAGERS</t>
  </si>
  <si>
    <t>TEC CONS VTE PROD DES JARDINS</t>
  </si>
  <si>
    <t>LABORATOIRE CONTROLE QUALITE (BAC PRO AG)</t>
  </si>
  <si>
    <t>LABORATOIRE CONTROLE QUALITE</t>
  </si>
  <si>
    <t>TECHNICIEN CONSEIL VENTE EN ALIMENTATION SPE VINS ET SPIRITUEUX (BAC PRO AG)</t>
  </si>
  <si>
    <t>TEC CONS VTE ALIMENTATION VINS SP</t>
  </si>
  <si>
    <t>TEC CONS VTE ALIMENTATION P.ALIM</t>
  </si>
  <si>
    <t>SERVICES AUX PERSONNES ET AUX TERRITOIRES (BAC PRO AG)</t>
  </si>
  <si>
    <t>SERV PERS TERRIT</t>
  </si>
  <si>
    <t>NOM ELEVE 1</t>
  </si>
  <si>
    <t>PRENOM ELEVE 1</t>
  </si>
  <si>
    <t>ETABLISSEMENT 1</t>
  </si>
  <si>
    <t>C01 Exploiter une documentation technique relative à une intervention</t>
  </si>
  <si>
    <t>C02 Préparer une intervention</t>
  </si>
  <si>
    <t>C05 Effectuer des essais, des diagnostics</t>
  </si>
  <si>
    <t>C08 Effectuer des contrôles liés à une uintervention</t>
  </si>
  <si>
    <t>C10 Adapter son attitude professionnelle aux exigences de l'entreprise aéronautique</t>
  </si>
  <si>
    <t>C11 Communiquer des informations dans un contexte aéronautique</t>
  </si>
  <si>
    <t>CP1.1 Rechecher les informations relatives au dossier d'intervention</t>
  </si>
  <si>
    <t>CP1.2 Respecter les contraintes et reglementations de l'environnement nucléaire</t>
  </si>
  <si>
    <t>CP2.1 Identifier les risques réels ou potentiels</t>
  </si>
  <si>
    <t>CP2.2 Participer à la plannification du chantier</t>
  </si>
  <si>
    <t>CP4.3 Réagir en fonction des risques évalués</t>
  </si>
  <si>
    <t>CP5.1 Contrôler les paramètres physiques de l'environnement</t>
  </si>
  <si>
    <t>C1.2 Communiquer avec l’équipe, les autres professionnels, les services, les partenaires</t>
  </si>
  <si>
    <t>C2.1 Organiser le travail en équipe</t>
  </si>
  <si>
    <t>C3.2.2 Identifier, évaluer les besoins et  les capacités de la personne</t>
  </si>
  <si>
    <t>C2.3 Participer au contrôle et à la gestion de la qualité</t>
  </si>
  <si>
    <t xml:space="preserve">C3.4.5 conduire et évaluer une activité individuelle </t>
  </si>
  <si>
    <t>C2.2 Participer à la formation et à l’encadrement des stagiaires, accueillir de nouveaux agents, des bénévoles</t>
  </si>
  <si>
    <t xml:space="preserve">C5 caractériser le fonctionnement des matériels, équipements et outils en situations professionnelle </t>
  </si>
  <si>
    <t xml:space="preserve">C8 conduire un chantier d’opération culturale </t>
  </si>
  <si>
    <t>C9 mettre en œuvre des techniques de vente de produits alimentaires</t>
  </si>
  <si>
    <t>C10 assurer la maintenance d’un parc d’agroéquipements</t>
  </si>
  <si>
    <t>C11 participer à la gestion d’un parc d’agroéquipements</t>
  </si>
  <si>
    <t>C12 s’adapter aux enjeux professionnels particuliers</t>
  </si>
  <si>
    <t>C12.1 - Décoder et analyser les données de la demande</t>
  </si>
  <si>
    <t>C21.1 - Rechercher, comparer, choisir et traduire une solution esthétique et technique</t>
  </si>
  <si>
    <t>C23.1 - Etablir et construire les doucments définissant le produit au plan esthétique et technique</t>
  </si>
  <si>
    <t>C33.1 - Etablir les modes opératoires des différentes étapes</t>
  </si>
  <si>
    <t>C44.1 - Contrôler la conformité et la qualité de la commande</t>
  </si>
  <si>
    <t>C53.1 - Proposer des solutions optimales</t>
  </si>
  <si>
    <t>C2-1 Analyser des résultats et des données</t>
  </si>
  <si>
    <t>C2-2-3 Analyser les activités liées à la production</t>
  </si>
  <si>
    <t>C2-2-4 Analyser les activités liées à la qualité</t>
  </si>
  <si>
    <t>C3-2-2 Organiser les activités des opérateurs</t>
  </si>
  <si>
    <t xml:space="preserve">C4-1-1 Contrôler les entrants </t>
  </si>
  <si>
    <t xml:space="preserve">C4-6-1 Effectuer des prélèvements et des mesures sur les produits </t>
  </si>
  <si>
    <t xml:space="preserve">C1.1 Rechercher, sélectionner et traiter les informations </t>
  </si>
  <si>
    <t>C14 Identifier les besoins du / de la client( e)</t>
  </si>
  <si>
    <t>C23 Animer et encadrer le personnel</t>
  </si>
  <si>
    <t>C25 Participer à la gestion de l’entreprise</t>
  </si>
  <si>
    <t>C 34 Mettre en place  et animer des actions de promotions de produits cosmétiques  et de soins esthétiques</t>
  </si>
  <si>
    <t>C44 Mesurer l’impact d’une action de promotion, de formation</t>
  </si>
  <si>
    <t>C21 Analyser la situation professionnelle au regard de la commande et du contexte</t>
  </si>
  <si>
    <t>C22 Analyser les risques liés à l’activité</t>
  </si>
  <si>
    <t>C23 Prévoir les méthodes et les moyens d’intervention</t>
  </si>
  <si>
    <t>C32 Planifier les opérations</t>
  </si>
  <si>
    <t xml:space="preserve">C52 Mettre en œuvre des opérations de contrôle de la qualité </t>
  </si>
  <si>
    <t xml:space="preserve">C61 Communiquer avec les partenaires internes ou externes </t>
  </si>
  <si>
    <t>C5 situer l’activité des laboratoires dans leur contexte socio-professionnel</t>
  </si>
  <si>
    <t xml:space="preserve">C7 contribuer à la gestion et au fonctionnement du laboratoire dans le respect des procédures et des </t>
  </si>
  <si>
    <t>C9.Raisonner le choix des méthodes et des appareillages</t>
  </si>
  <si>
    <t>C10.2 organiser des analyses physiques et chimiques</t>
  </si>
  <si>
    <t>C10.4 réaliser des analyses microbiologiques et biologiques</t>
  </si>
  <si>
    <t>C11 s’adapter aux enjeux professionnels particuliers</t>
  </si>
  <si>
    <t>C13 Communiquer avec les partenaires en utilisant le vocabulaire approprié</t>
  </si>
  <si>
    <t>C31 Elaborer un plan de travail et organiser les activités</t>
  </si>
  <si>
    <t>C415 Préparer des MPU de façon traditionnelle et numériser des modèles (MPU, mordu, cire d’étude…pour FAO)</t>
  </si>
  <si>
    <t xml:space="preserve">Identifier et analyser les besoins et les demandes d’un public </t>
  </si>
  <si>
    <t xml:space="preserve">Accueillir et dialoguer avec les personnes </t>
  </si>
  <si>
    <t xml:space="preserve">Elaborer ou contribuer à l’élaboration d’un projet et /ou d’une action </t>
  </si>
  <si>
    <t>Mettre en œuvre un projet et /ou réaliser une action</t>
  </si>
  <si>
    <t xml:space="preserve">Coordonner une équipe de terrain </t>
  </si>
  <si>
    <t>Etablir un suivi et/ou un bilan d’activités ou un bilan de fonctionnement d’un dispositif</t>
  </si>
  <si>
    <t>C5 analyser les besoins des personnes liés à une activité de service</t>
  </si>
  <si>
    <t xml:space="preserve">C6 caractériser le contexte socioprofessionnel et territorial des activités de service </t>
  </si>
  <si>
    <t>C8 organiser le travail d’une équipe dans le cadre d’une activité de service</t>
  </si>
  <si>
    <t>C9 conduire en autonomie une activité d’accompagnement de la personne dans une perspective de confort, d’hygiène et de sécurité et d’exigence de la vie sociale</t>
  </si>
  <si>
    <t xml:space="preserve">C10 conduire en autonomie un service destiné aux acteurs et aux usagers d’un territoire </t>
  </si>
  <si>
    <t>C1.2 Analyser un dossier préparatoire</t>
  </si>
  <si>
    <t>C1.3 Repérer les éléments constitutifs du bâti</t>
  </si>
  <si>
    <t>C1.5 Confronter les prescriptions d'exécution aux réalités de l'ouvrage</t>
  </si>
  <si>
    <t>C2.3 Proposer des materiels, matériaux et outillages</t>
  </si>
  <si>
    <t>C2.5 Consigner les opérations relevant d'une phase de déconstruction/reconstruction</t>
  </si>
  <si>
    <t>C5 conseiller le client sur les produits d’animalerie</t>
  </si>
  <si>
    <t xml:space="preserve">C8 organiser son travail en fonction de la politique commerciale de l’entreprise </t>
  </si>
  <si>
    <t>C9 mettre en œuvre des techniques de vente en animalerie </t>
  </si>
  <si>
    <t>C10 gérer un rayon de produits d’animalerie dans le respect de la réglementation et de la sécurité</t>
  </si>
  <si>
    <t>C11 mettre en œuvre des pratiques professionnelles liées aux produits d’animalerie vendus dans une perspective de durabilité</t>
  </si>
  <si>
    <t xml:space="preserve">C5 conseiller le client sur les produits alimentaires </t>
  </si>
  <si>
    <t>C9 mettre en œuvre des techniques de vente de produits de jardin</t>
  </si>
  <si>
    <t>C10 gérer un rayon de produits de jardin dans le respect de la réglementation et de la sécurité</t>
  </si>
  <si>
    <t>C11 mettre en œuvre des pratiques professionnelles liées aux produits de jardin vendus dans une perspective de durabilité</t>
  </si>
  <si>
    <t>C10 gérer un rayon de produits alimentaires dans le respect de la réglementation et de la sécurité</t>
  </si>
  <si>
    <t>C11 mettre en œuvre des pratiques professionnelles liées aux produits alimentaires vendus dans une perspective de durabilité</t>
  </si>
  <si>
    <t>C1 - Organiser l'opération dans son contexte</t>
  </si>
  <si>
    <t>C5 - Contrôler les grandeurs caractéristiques de l'installation</t>
  </si>
  <si>
    <t>C6 - Régler, paramétrer les matériels de l'installation</t>
  </si>
  <si>
    <t>C7 - Valider le fonctionnement de l'installation</t>
  </si>
  <si>
    <t>C8 - Diagnostiquer un dysfonctionnement</t>
  </si>
  <si>
    <t>C10 - Exploiter les outils numériques dans le contexte professionnel</t>
  </si>
  <si>
    <t xml:space="preserve">C 3.4.3 Concevoir un projet d’animation </t>
  </si>
  <si>
    <t>C3.4.4 Conduire et évaluer un projet d’animation</t>
  </si>
  <si>
    <t>C12 Communiquer avec son entreprise, le client et les acteurs du domaine public</t>
  </si>
  <si>
    <t>C01. Analyser et exploiter des documents techniques aéronautiques</t>
  </si>
  <si>
    <t>C03. Préparer les interventions de maintenance d'un aéronef léger</t>
  </si>
  <si>
    <t>C04. Organiser l'environnement et le poste de maintenance d'un aéronef léger</t>
  </si>
  <si>
    <t>C05. Adapter son attitude professionnelle aux exigences de l'entreprise de maintenance aéronautique</t>
  </si>
  <si>
    <t>C07. Effectuer des contrôles d'inspectionet des essais de tout ou partie d'un aéronef léger</t>
  </si>
  <si>
    <t>C08. Communiquer des informations dans un contexte aéronautique</t>
  </si>
  <si>
    <t>C1.21 - Décoder et analyser des données, des documents</t>
  </si>
  <si>
    <t>C3.3 Etablir le mode opératoire des différentes étapes</t>
  </si>
  <si>
    <t>C3.4 - Contrôler, régler les matériels, les outils et leur installation</t>
  </si>
  <si>
    <t>C4.31 - Assurer le suivi de la fabrication, de la pose</t>
  </si>
  <si>
    <t>C5.2 - Participer à l'animation d'un groupe, d'une réunion de chantier</t>
  </si>
  <si>
    <t>C6.1 - Contrôler et vérifier</t>
  </si>
  <si>
    <t>C9.raisonner le choix des méthodes et des appareillages</t>
  </si>
  <si>
    <t>C5 justifier des choix techniques liés à la conduite des activités hippiques</t>
  </si>
  <si>
    <t xml:space="preserve">C6 élaborer un diagnostic global dans un contexte de durabilité </t>
  </si>
  <si>
    <t>C9réaliser la gestion technico-économique, humaine et commerciale de l’entreprise dans une logique de développement durable</t>
  </si>
  <si>
    <t>C10 gérer une cavalerie dans un contexte de développement durable et le respect du bien être animal</t>
  </si>
  <si>
    <t xml:space="preserve">C11 gérer le travail du cheval en vue de développer ses potentialités dans le respect des règles de sécurité et du bien-être animal </t>
  </si>
  <si>
    <t xml:space="preserve">C5-C6 réaliser des choix techniques dans le cadre d’un système de production et piloter une entreprise agricole  </t>
  </si>
  <si>
    <t>C7 assurer la conduite technique des productions</t>
  </si>
  <si>
    <t>C8 gérer le travail d’une entreprise agricole</t>
  </si>
  <si>
    <t>C9 réaliser des opérations de gestion et d’administration de l’entreprise dans son contexte</t>
  </si>
  <si>
    <t xml:space="preserve">C10 mettre en œuvre des activités de valorisation de l’entreprise, de ses produits et services </t>
  </si>
  <si>
    <t>C5 justifier des  choix techniques de travaux forestiers</t>
  </si>
  <si>
    <t xml:space="preserve">C6 situer l’organisation dans son environnement socio-économique </t>
  </si>
  <si>
    <t>C8-C9 analyser les conditions de mise en œuvre d’un chantier forestier et organiser le travail d’une équipe en sécurité sur un chantier, dans le cadre social et réglementaire </t>
  </si>
  <si>
    <t>C10 C11 réaliser les travaux de sylviculture et d’amélioration des peuplements et réaliser les travaux d’exploitation forestière manuels et mécanisés</t>
  </si>
  <si>
    <t>C11 entretenir les équipements forestiers</t>
  </si>
  <si>
    <t>C5 justifier des choix techniques d’intervention de génie écologique en fonction d’enjeux sociaux, économiques et environnementaux</t>
  </si>
  <si>
    <t xml:space="preserve">C6 analyser les conditions de mise en œuvre d’une action de génie écologique </t>
  </si>
  <si>
    <t>C8-C9 conduire en sécurité le travail d’une équipe sur une intervention de génie écologique dans une perspective de durabilité et des travaux d’entretien d’espaces naturels et de reconstitution d’écosystèmes</t>
  </si>
  <si>
    <t>C10 réaliser des actions de protection et surveillance de l’environnement</t>
  </si>
  <si>
    <t>C11 mettre en œuvre des activités d’accueil du public et d’animation-nature</t>
  </si>
  <si>
    <t>C5 raisonner des choix techniques liés à la conduite d’un processus</t>
  </si>
  <si>
    <t xml:space="preserve">C8 conduire un chantier de production dans le respect de l’environnement et des règles d’hygiène et de sécurité </t>
  </si>
  <si>
    <t xml:space="preserve">C9 mettre en œuvre les équipements horticoles </t>
  </si>
  <si>
    <t>C10-C11 choisir les végétaux et produits horticoles cultivés et conduire un processus de production horticole durable en respectant le cahier des charges ou les consignes</t>
  </si>
  <si>
    <t xml:space="preserve">C12 utiliser des outils de gestion de l’organisation horticole et de l’atelier </t>
  </si>
  <si>
    <t>C13 s’adapter aux enjeux professionnels particuliers</t>
  </si>
  <si>
    <t>C5 réaliser des choix techniques dans le cadre d’un système vitivinicole</t>
  </si>
  <si>
    <t xml:space="preserve">C6-C9 piloter et gérer le travail une entreprise </t>
  </si>
  <si>
    <t>C7-C8 conduire la production viticole et les travaux de cave</t>
  </si>
  <si>
    <t>C10 réaliser des opérations de gestion et d’administration de l’entreprise dans son contexte</t>
  </si>
  <si>
    <t>C11 mettre en œuvre des activités de valorisation de l’entreprise et de ses produits et services</t>
  </si>
  <si>
    <t xml:space="preserve">C5 justifier des choix techniques liés à la conduite de la production </t>
  </si>
  <si>
    <t xml:space="preserve">C6 élaborer un diagnostic global de l’entreprise aquacole dans une perspective de durabilité </t>
  </si>
  <si>
    <t>C9 réaliser la gestion technico-économique de l’entreprise aquacole</t>
  </si>
  <si>
    <t>C10 conduire un atelier de production aquacole dans une perspective de durabilité et du respect du bien-être animal</t>
  </si>
  <si>
    <t>C11 mettre en œuvre les équipements de l’élevage en sécurité et dans le respect de l’environnement</t>
  </si>
  <si>
    <t>C5 raisonner des choix techniques liés à la conduite d’une unité animale dans le respect de la réglementation et du bien être animal</t>
  </si>
  <si>
    <t xml:space="preserve">C8 assurer la gestion et le fonctionnement de l’unité animale dans le respect de la réglementation dans un contexte de durabilité </t>
  </si>
  <si>
    <t>C9 appliquer un protocole expérimental dans le respect de la réglementation et du bien-être animal sous la direction et le contrôle d’une personne titulaire d’une autorisation d’expérimenter </t>
  </si>
  <si>
    <t>C10 assurer les soins courants et la reproduction des animaux dans le respect de la règlementation et du bien-être animal</t>
  </si>
  <si>
    <t>C11 utiliser les installations, les matériels et les locaux de l’unité animale dans un contexte de durabilité</t>
  </si>
  <si>
    <t xml:space="preserve">C5 conseiller le client sur les vins et spiritueux </t>
  </si>
  <si>
    <t>C9 mettre en œuvre des techniques de vente de vins et spiritueux</t>
  </si>
  <si>
    <t>C10 gérer un rayon de vins et spiritueux dans le respect de la réglementation et de la sécurité</t>
  </si>
  <si>
    <t>C11 mettre en œuvre des pratiques professionnelles liées aux vins et spiritueux vendus dans une perspective de durabilité</t>
  </si>
  <si>
    <t>CONCEPTION ET INDUSTRIALISATION EN CONSTRUCTION NAVALE (BTS)</t>
  </si>
  <si>
    <t>QUALITE DANS LES INDUSTRIES ALIMENTAIRES ET LES BIO INDUSTRIES (BTS)</t>
  </si>
  <si>
    <t>METIERS DE L'EAU (BTS)</t>
  </si>
  <si>
    <t>TECHNIQUES PHYSIQUES POUR L'INDUSTRIE ET LE LABORATOIRE (BTS)</t>
  </si>
  <si>
    <t>INDUSTRIES DU CUIR BTS 1ERE ANNEE COMMUNE</t>
  </si>
  <si>
    <t>PROTHESISTE ORTHESISTE (BTS)</t>
  </si>
  <si>
    <t>PODO-ORTHESISTE (BTS)</t>
  </si>
  <si>
    <t>CONSTRUCTION NAVALE (BTS)</t>
  </si>
  <si>
    <t>CONSTRUCTIONS METALLIQUES (BTS)</t>
  </si>
  <si>
    <t>CONCEPTION DES PROCESSUS DE DECOUPE ET D'EMBOUTISSAGE (BTS)</t>
  </si>
  <si>
    <t>DIETETIQUE (BTS)</t>
  </si>
  <si>
    <t>CONTROLE, RAYONNEMENT IONISANTS, APPLICATION TECHNIQUE DE PROTECTION (BTS)</t>
  </si>
  <si>
    <t>GEOLOGIE APPLIQUEE (BTS)</t>
  </si>
  <si>
    <t>INDUSTRIES CERAMIQUES (BTS)</t>
  </si>
  <si>
    <t>HOTELLERIE RESTAURATION BTS ANNEE COMMUNE</t>
  </si>
  <si>
    <t>AMENAGEMENT FINITION (BTS)</t>
  </si>
  <si>
    <t>MAINTENANCE DES MATERIELS DE CONSTRUCTION ET DE MANUTENTION (BTS)</t>
  </si>
  <si>
    <t>HOTELLERIE, RESTAURATION OPTION A : MERCATIQUE ET GESTION HOTELIERE (BTS)</t>
  </si>
  <si>
    <t>HOTELLERIE, RESTAURATION OPTION B : ART CULINAIRE, ART DE LA TABLE ET DU SERVICE (BTS)</t>
  </si>
  <si>
    <t>PEINTURES ENCRES ET ADHESIFS (BTS)</t>
  </si>
  <si>
    <t>INDUSTRIES PAPETIERES OPTION PRODUCTION DES PATES, PAPIERS ET CARTONS (BTS)</t>
  </si>
  <si>
    <t>ASSISTANCE TECHNIQUE D'INGENIEUR (BTS)</t>
  </si>
  <si>
    <t>ETUDE ET REALISATION D'OUTILLAGES DE MISE EN FORME DES MATERIAUX (BTS)</t>
  </si>
  <si>
    <t>TRAITEMENTS DES MATERIAUX OPTION A : TRAITEMENTS THERMIQUES (BTS)</t>
  </si>
  <si>
    <t>TRAITEMENTS DES MATERIAUX OPTION B : TRAITEMENTS DE SURFACES (BTS)</t>
  </si>
  <si>
    <t>TECHNICO-COMMERCIAL (BTS)</t>
  </si>
  <si>
    <t>INDUSTRIALISATION DES PRODUITS MECANIQUES (BTS)</t>
  </si>
  <si>
    <t>INDUSTRIES DU CUIR OPTION 1 : TANNERIE MEGISSERIE (BTS)</t>
  </si>
  <si>
    <t>ASSURANCE (BTS)</t>
  </si>
  <si>
    <t>OPTICIEN LUNETIER (BTS)</t>
  </si>
  <si>
    <t>BIOANALYSES ET CONTROLE (BTS)</t>
  </si>
  <si>
    <t>NEGOCIATION ET RELATION CLIENT (BTS)</t>
  </si>
  <si>
    <t>DESIGN DE MODE, TEXTILE ET ENVIRONNEMENT OPTION B : TEXTILE-MATERIAUX-SURFACE (BTS)</t>
  </si>
  <si>
    <t>DESIGN DE MODE, TEXTILE ET ENVIRONNEMENT OPTION A : MODE</t>
  </si>
  <si>
    <t>COMMUNICATION ET INDUSTRIES GRAPHIQUES OPTION ETUDE ET REALISATION DE PRODUITS GRAPHIQUES (BTS)</t>
  </si>
  <si>
    <t>RESPONSABLE DE L'HEBERGEMENT A REFERENTIEL COMMUN EUROPEEN (BTS)</t>
  </si>
  <si>
    <t>CONCEPTION ET INDUSTRIALISATION EN MICROTECHNIQUES (BTS)</t>
  </si>
  <si>
    <t>COMMUNICATION ET INDUSTRIES GRAPHIQUES OPTION ETUDE ET REALISATION DE PRODUITS IMPRIMES (BTS)</t>
  </si>
  <si>
    <t>ETUDES DE REALISATION D'UN PROJET DE COMMUNICATION, OPTION B : ETUDES DE REALISATION DE PRODUITS IMPRIMES (BTS)</t>
  </si>
  <si>
    <t>GEOMETRE TOPOGRAPHE (BTS)</t>
  </si>
  <si>
    <t>DESIGN D'ESPACE (BTS)</t>
  </si>
  <si>
    <t>ETUDES DE REALISATION D'UN PROJET DE COMMUNICATION, OPTION A : ETUDES DE REALISATION DE PRODUITS PLURIMEDIA (BTS)</t>
  </si>
  <si>
    <t>ETUDES ET ECONOMIE DE LA CONSTRUCTION (BTS)</t>
  </si>
  <si>
    <t>CHIMISTE (BTS)</t>
  </si>
  <si>
    <t>TRAITEMENT DES MATERIAUX BTS 1ERE ANNEE COMMUNE</t>
  </si>
  <si>
    <t>ETUDES DE REALISATION D'UN PROJET DE COMMUNICATION BTS 1ERE ANNEE COMMUNE</t>
  </si>
  <si>
    <t>BIOTECHNOLOGIES (BTS)</t>
  </si>
  <si>
    <t>BATIMENT (BTS)</t>
  </si>
  <si>
    <t>CONCEPTION ET REALISATION DES SYSTEMES AUTOMATIQUES (BTS)</t>
  </si>
  <si>
    <t>TRANSPORT ET PRESTATION LOGISTIQUES (BTS)</t>
  </si>
  <si>
    <t>SERVICES ET PRESTATIONS DES SECTEURS SANITAIRE ET SOCIAL (BTS)</t>
  </si>
  <si>
    <t>DESIGN GRAPHIQUE OPTION A COMMUNICATION ET MEDIAS IMPRIMES (BTS)</t>
  </si>
  <si>
    <t>DESIGN GRAPHIQUE OPTION B COMMUNICATION ET MEDIAS NUMERIQUES (BTS)</t>
  </si>
  <si>
    <t>TOURISME (BTS)</t>
  </si>
  <si>
    <t>ANALYSES DE BIOLOGIE MEDICALE (BTS)</t>
  </si>
  <si>
    <t>COMMERCE INTERNATIONAL A REFERENTIEL COMMUN EUROPEEN (BTS)</t>
  </si>
  <si>
    <t>CONCEPTEUR EN ART &amp; INDUSTRIE CERAMIQUE (BTS)</t>
  </si>
  <si>
    <t>AERONAUTIQUE (BTS)</t>
  </si>
  <si>
    <t>SYSTEMES CONSTRUCTIFS BOIS ET HABITAT (BTS)</t>
  </si>
  <si>
    <t>METIERS DE LA MODE-VETEMENTS (BTS)</t>
  </si>
  <si>
    <t>METIERS DE LA MODE-CHAUSSURE ET MAROQUINERIE (BTS)</t>
  </si>
  <si>
    <t>BANQUE, CONSEILLER DE CLIENTELE (PARTICULIERS) (BTS)</t>
  </si>
  <si>
    <t>MAINTENANCE DES SYSTEMES OPTION A SYSTEMES DE PRODUCTION (BTS)</t>
  </si>
  <si>
    <t>MAINTENANCE DES SYSTEMES OPTION B SYSTEMES ENERGETIQUES ET FLUIDIQUES (BTS)</t>
  </si>
  <si>
    <t>MAINTENANCE DES SYSTEMES OPTION C SYSTEMES EOLIENS (BTS)</t>
  </si>
  <si>
    <t>METIERS DE LA COIFFURE (BTS)</t>
  </si>
  <si>
    <t>SYSTEMES NUMERIQUES OPTION A : INFORMATIQUE ET RESEAUX (BTS)</t>
  </si>
  <si>
    <t>SYSTEMES NUMERIQUES OPTION B : ELECTRONIQUE ET COMMUNICATIONS (BTS)</t>
  </si>
  <si>
    <t>DESIGN DE COMMUNICATION : ESPACE ET VOLUME (BTS)</t>
  </si>
  <si>
    <t>CONCEPTION ET REALISATION EN CHAUDRONNERIE INDUSTRIELLE (BTS)</t>
  </si>
  <si>
    <t>MAINTENANCE DES SYSTEMES ELECTRO-NAVALS (BTS)</t>
  </si>
  <si>
    <t>ASSISTANT DE GESTION DE PME PMI A REFERENTIEL COMMUN EUROPEEN (BTS)</t>
  </si>
  <si>
    <t>COMMUNICATION (BTS)</t>
  </si>
  <si>
    <t>ASSISTANT DE MANAGER (BTS)</t>
  </si>
  <si>
    <t>DESIGN DE PRODUITS (BTS)</t>
  </si>
  <si>
    <t>APRES VENTE AUTOMOBILE OPTION VEHICULES PARTICULIERS (BTS)</t>
  </si>
  <si>
    <t>APRES VENTE AUTOMOBILE OPTION VEHICULES INDUSTRIELS (BTS)</t>
  </si>
  <si>
    <t>APRES VENTE AUTOMOBILE OPTION MOTOCYCLES (BTS)</t>
  </si>
  <si>
    <t>ECONOMIE SOCIALE ET FAMILIALE (BTS)</t>
  </si>
  <si>
    <t>EDITION (BTS)</t>
  </si>
  <si>
    <t>INNOVATION TEXTILE OPTION A STRUCTURES (BTS)</t>
  </si>
  <si>
    <t>INNOVATION TEXTILE OPTION B TRAITEMENTS (BTS)</t>
  </si>
  <si>
    <t>TECHNIQUES ET SERVICES EN MATERIELS AGRICOLES (BTS)</t>
  </si>
  <si>
    <t>FLUIDES-ENERGIES-DOMOTIQUE OPTION A GENIE CLIMATIQUE ET FLUIDIQUE (BTS)</t>
  </si>
  <si>
    <t>FLUIDES-ENERGIES-DOMOTIQUE OPTION B FROID ET CONDITIONNEMENT D'AIR (BTS)</t>
  </si>
  <si>
    <t>FLUIDES-ENERGIES-DOMOTIQUE OPTION C DOMOTIQUE ET BATIMENTS COMMUNICANTS (BTS)</t>
  </si>
  <si>
    <t>COMPTABILITE ET GESTION (BTS)</t>
  </si>
  <si>
    <t>ELECTROTECHNIQUE (BTS)</t>
  </si>
  <si>
    <t>PROFESSIONS IMMOBILIERES (BTS)</t>
  </si>
  <si>
    <t>METIERS DE L'ESTHETIQUE-COSMETIQUE-PARFUMERIE, OPTION A : MANAGEMENT (BTS)</t>
  </si>
  <si>
    <t>METIERS DE L'ESTHETIQUE-COSMETIQUE-PARFUMERIE, OPTION B : FORMATION-MARQUES (BTS)</t>
  </si>
  <si>
    <t>PROTHESISTE DENTAIRE (BTS)</t>
  </si>
  <si>
    <t>METIERS DE L'ESTHETIQUE-COSMETIQUE-PARFUMERIE, OPTION C : COSMETOLOGIE (BTS)</t>
  </si>
  <si>
    <t>DEVELOPPEMENT ET REALISATION BOIS (BTS)</t>
  </si>
  <si>
    <t>METIERS DE L'AUDIOVISUEL OPTION METIERS DE L'IMAGE (BTS)</t>
  </si>
  <si>
    <t>METIERS DE L'AUDIOVISUEL OPTION METIERS DU SON (BTS)</t>
  </si>
  <si>
    <t>METIERS DE L'AUDIOVISUEL OPTION METIERS DU MONTAGE ET DE LA POSTPRODUCTION (BTS)</t>
  </si>
  <si>
    <t>METIERS DE L'AUDIOVISUEL OPTION TECHNIQUES D'INGENIERIE ET EXPLOITATION DES EQUIPEMENTS (BTS)</t>
  </si>
  <si>
    <t>METIERS DE L'AUDIOVISUEL OPTION GESTION DE LA PRODUCTION (BTS)</t>
  </si>
  <si>
    <t>SYSTEMES PHOTONIQUES (BTS)</t>
  </si>
  <si>
    <t>PHOTOGRAPHIE (BTS)</t>
  </si>
  <si>
    <t>METIERS DE L'ESTHETIQUE-COSMETIQUE-PARFUMERIE BTS 1ERE ANNEE COMMUNE</t>
  </si>
  <si>
    <t>TRAVAUX PUBLICS (BTS)</t>
  </si>
  <si>
    <t>ENVIRONNEMENT NUCLEAIRE (BTS)</t>
  </si>
  <si>
    <t>METIERS DES SERVICES A L'ENVIRONNEMENT (BTS)</t>
  </si>
  <si>
    <t>CONCEPTION ET REALISATION DE CARROSSERIE (BTS)</t>
  </si>
  <si>
    <t>CONCEPTION DES PRODUITS INDUSTRIELS (BTS)</t>
  </si>
  <si>
    <t>ENVELOPPE DES BATIMENTS : CONCEPTION ET REALISATION (BTS)</t>
  </si>
  <si>
    <t>MISE EN FORME DES MATERIAUX PAR FORGEAGE (BTS)</t>
  </si>
  <si>
    <t>CONCEPTION DE PRODUITS INDUSTRIEL (BTS)</t>
  </si>
  <si>
    <t>FORGE (BTS)</t>
  </si>
  <si>
    <t>ENVELOPPE DU BATIMENT : FACADE, ETANCHEITE (BTS)</t>
  </si>
  <si>
    <t>METIERS DU GEOMETRE-TOPOGRAPHE ET DE LA MODELISATION NUMERIQUE (BTS)</t>
  </si>
  <si>
    <t>FONDERIE (BTS)</t>
  </si>
  <si>
    <t>CONTROLE INDUSTRIEL ET REGULATION AUTOMATIQUE (BTS)</t>
  </si>
  <si>
    <t>EUROPLASTICS ET COMPOSITES, OPTION CO : CONCEPTION OUTILLAGE (BTS)</t>
  </si>
  <si>
    <t>AGENCEMENT DE L'ENVIRONNEMENT ARCHITECTURAL (BTS)</t>
  </si>
  <si>
    <t>METIERS DE LA CHIMIE (BTS)</t>
  </si>
  <si>
    <t>PILOTAGES DE PROCEDES (BTS)</t>
  </si>
  <si>
    <t>INDUSTRIES PAPETIERES OPTION TRANSFORMATION DES PAPIERS ET CARTONS (BTS)</t>
  </si>
  <si>
    <t>EUROPLASTICS ET COMPOSITES, OPTION POP : PILOTAGE ET OPTIMISATION DE LA PRODUCTION (BTS)</t>
  </si>
  <si>
    <t>MAINTENANCE DES VEHICULES OPTION A VOITURES PARTICULIERES (BTS)</t>
  </si>
  <si>
    <t>INDUSTRIES PLASTIQUES EUROPLASTIC A REFERENTIEL EUROPEEN (BTS)</t>
  </si>
  <si>
    <t>MAINTENANCE DES VEHICULES OPTION B VEHICULES DE TRANSPORT ROUTIER (BTS)</t>
  </si>
  <si>
    <t>MAINTENANCE DES VEHICULES OPTION C MOTOCYCLES (BTS)</t>
  </si>
  <si>
    <t>CONCEPTION DES PROCESSUS DE REALISATION DE PRODUITS BTS 1ERE ANNEE COMMUNE</t>
  </si>
  <si>
    <t>ETUDE ET REALISATION D'AGENCEMENT (BTS)</t>
  </si>
  <si>
    <t>CONCEPTION DES PROCESSUS DE REALISATION DE PRODUITS OPTION B PRODUCTION SERIELLE (BTS)</t>
  </si>
  <si>
    <t>CONCEPTION DES PROCESSUS DE REALISATION DE PRODUITS OPTION A PRODUCTION UNITAIRE (BTS)</t>
  </si>
  <si>
    <t>PECHE ET GESTION DE L'ENVIRONNEMENT MARIN (BTS)</t>
  </si>
  <si>
    <t>x</t>
  </si>
  <si>
    <t>A2</t>
  </si>
  <si>
    <t>B1</t>
  </si>
  <si>
    <t>B2</t>
  </si>
  <si>
    <t>C1</t>
  </si>
  <si>
    <t xml:space="preserve">Aptitude à s’adapter à un environnement international : comprendre, communiquer et interagir en langue étrangère dans le cadre d’activités sociales, professionnelles, interculturelles. </t>
  </si>
  <si>
    <t>Bac pro préparé</t>
  </si>
  <si>
    <t>Avis proposé par le conseil de classe quant au projet d'orientation :</t>
  </si>
  <si>
    <t>Le …</t>
  </si>
  <si>
    <t>S'adapter à un environnement international</t>
  </si>
  <si>
    <t>Compétences  en LVE 
Médiation</t>
  </si>
  <si>
    <t>Mettre une X pour valider le niveau atteint</t>
  </si>
  <si>
    <t>MAINTENANCE DES MATERIELS OPTION A  MATERIELS AGRICOLES (BAC PRO)</t>
  </si>
  <si>
    <t>NEGOCIATION ET DIGITALISATION DE LA RELATION CLIENT (BTS)</t>
  </si>
  <si>
    <t>SUPPORT A L'ACTION MANAGERIALE (BTS)</t>
  </si>
  <si>
    <t>GESTION DE LA PME (BTS)</t>
  </si>
  <si>
    <t>Auteur :</t>
  </si>
  <si>
    <t>J Canivet 19/01/2018</t>
  </si>
  <si>
    <t>FC91</t>
  </si>
  <si>
    <t>FC92</t>
  </si>
  <si>
    <t>FC93</t>
  </si>
  <si>
    <t>FC94</t>
  </si>
  <si>
    <t>FC95</t>
  </si>
  <si>
    <t>C4.5 Conduire les opérations de pose sur le chantier</t>
  </si>
  <si>
    <t xml:space="preserve">C1.3. Collecter, traiter et organiser l’information (fabrication – vente des produits, création – reprise – croissance d’entreprise, ...), proposer et argumenter </t>
  </si>
  <si>
    <t xml:space="preserve">C1.5. Identifier les éléments de la qualité </t>
  </si>
  <si>
    <t xml:space="preserve">C2.4. Préparer, transformer, fabriquer </t>
  </si>
  <si>
    <t>C2.5. Présenter et valoriser les produits</t>
  </si>
  <si>
    <t>C2.6. Vendre, facturer, encaisser</t>
  </si>
  <si>
    <t>C3.7. Contrôler les conditions de commercialisation et de facturation des produits (prix, produit, distribution, publicité, promotion)</t>
  </si>
  <si>
    <t>CONDUITE ET GESTION D'UNE ENTREPRISE DU SECTEUR CANIN ET FELIN</t>
  </si>
  <si>
    <t>CGUE SECTEUR CANIN FELIN</t>
  </si>
  <si>
    <t>RNCP14039</t>
  </si>
  <si>
    <t>RNCP14040</t>
  </si>
  <si>
    <t>RNCP14041</t>
  </si>
  <si>
    <t>RNCP14042</t>
  </si>
  <si>
    <t>RNCP14043</t>
  </si>
  <si>
    <t>RNCP14044</t>
  </si>
  <si>
    <t>C5- Justifier des choix techniques liés à la conduite des activités d’élevage, de pension et d’éducation</t>
  </si>
  <si>
    <t>C8- Caractériser le contexte socio-économique de l’entreprise et le marché du chien et du chat</t>
  </si>
  <si>
    <t>C9- Commercialiser les animaux de l’élevage et les services associés</t>
  </si>
  <si>
    <t>C11- Conduire les activités d’élevage et de pension dans un contexte de durabilité et dans le respect du bien-être animal</t>
  </si>
  <si>
    <t>C12-Conduire les opérations de socialisation et d’éducation des animaux</t>
  </si>
  <si>
    <t>C13- S’adapter à des enjeux professionnels particuliers</t>
  </si>
  <si>
    <t>C21 Analyser la situation de travail dans un contexte professionnel donné.</t>
  </si>
  <si>
    <t>C31 Planifier et organiser les opérations de fabrication</t>
  </si>
  <si>
    <t>C33 Mettre en œuvre des opérations de contrôle de la qualité</t>
  </si>
  <si>
    <t>C43 Réaliser les différentes opérations de fabrication ou de réparation d’appareillages</t>
  </si>
  <si>
    <t>C44 Corriger, rectifier un appareillage après essayage</t>
  </si>
  <si>
    <t>40022705S</t>
  </si>
  <si>
    <t>TECHNICIEN GAZ</t>
  </si>
  <si>
    <t>TECHNICIEN GAZ (BAC PRO)</t>
  </si>
  <si>
    <t>C2.1 Préparer une intervention</t>
  </si>
  <si>
    <t>C2.2 Ordonnancer les interventions</t>
  </si>
  <si>
    <t>C3.1 Définir le séquencement d’une intervention</t>
  </si>
  <si>
    <t>C3.2 Construire un ouvrage</t>
  </si>
  <si>
    <t>C3.3 Mettre en œuvre les procédures de mise en/hors gaz</t>
  </si>
  <si>
    <t>C4.1 Vérifier les caractéristiques techniques de l’ouvrage</t>
  </si>
  <si>
    <t>v 2019</t>
  </si>
  <si>
    <t>MANAGEMENT COMMERCIAL OPERATIONNEL (ex : MANAGEMENT DES UNITES COMMERCIALES )(BTS)</t>
  </si>
  <si>
    <t>BIOQUALITE (BTS)</t>
  </si>
  <si>
    <t>MANAGEMENT ECONOMIQUE DE LA CONSTRUCTION (BTS)</t>
  </si>
  <si>
    <t>METIERS DE LA MESURE (BTS)</t>
  </si>
  <si>
    <t>MANAGEMENT OPERATIONNEL DE LA SECURITE  (BTS)</t>
  </si>
  <si>
    <t>MOTORISATIONS TOUTES ENERGIES ( ex : MOTEUR A COMBUSTION INTERNE)</t>
  </si>
  <si>
    <t>COLLABORATEUR JURISTE NOTARIAL (ex : NOTARIAT)</t>
  </si>
  <si>
    <t xml:space="preserve">MANAGEMENT EN HÔTELLERIE RESTAURATION (Tronc commun sans option en 1ere année) </t>
  </si>
  <si>
    <t>SERVICES INFORMATIQUES AUX ORGANISATIONS (tronc commun S1-choix option (SISR ou SLAM S2 1ere année)</t>
  </si>
  <si>
    <t>Transport</t>
  </si>
  <si>
    <t>G1C1.4 Elaborer un plan de transport</t>
  </si>
  <si>
    <t>G1C2.1 identifier les prestations à sous traiter</t>
  </si>
  <si>
    <t>G3C2.2 Traiter les dysfonctionnements</t>
  </si>
  <si>
    <t>G4C1 Mettre en oeuvre les procédures de sureté, de sécurité et de qualité</t>
  </si>
  <si>
    <t>Métiers du commerce et de la vente option A animation et gestion de l'espace commercial (ex : commerce)</t>
  </si>
  <si>
    <t>Assurer les opérations préalables à la vente</t>
  </si>
  <si>
    <t>Évaluer les actions de fidélisation et de développement de la relation client</t>
  </si>
  <si>
    <t>Rendre l’unité commerciale attractive et fonctionnelle</t>
  </si>
  <si>
    <t>Réaliser la vente dans un cadre omnicanal</t>
  </si>
  <si>
    <t>Contribuer à des actions de fidélisation de la clientèle et de développement de la relation client</t>
  </si>
  <si>
    <t>Métiers du commerce et de la vente option B prospection clientèle et valorisation de l'offre commerciale</t>
  </si>
  <si>
    <t>Participer à la conception d’une opération de prospection</t>
  </si>
  <si>
    <t>Mettre en oeuvre une opération de prospection</t>
  </si>
  <si>
    <t>Suivre et évaluer l’action de prospection</t>
  </si>
  <si>
    <t>Métiers de l'accueil (ex : Accueil - relation clients et usagers)</t>
  </si>
  <si>
    <t>Contribuer à la mise en œuvre de projets</t>
  </si>
  <si>
    <t>Gérer les réclamations</t>
  </si>
  <si>
    <t>Gérer l'information</t>
  </si>
  <si>
    <t>Gérer des prestations internes et externes</t>
  </si>
  <si>
    <t>Identifier et traiter la demande</t>
  </si>
  <si>
    <t>METIERS COM. VENTE OPT. A</t>
  </si>
  <si>
    <t>METIERS COM. VENTE OPT. B</t>
  </si>
  <si>
    <t>METIERS ACCUEIL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</si>
</sst>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color indexed="54"/>
      <name val="Calibri"/>
      <family val="2"/>
    </font>
    <font>
      <sz val="10"/>
      <color indexed="54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3399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Fill="1"/>
    <xf numFmtId="0" fontId="0" fillId="2" borderId="1" xfId="0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Protection="1">
      <protection locked="0"/>
    </xf>
    <xf numFmtId="0" fontId="8" fillId="4" borderId="6" xfId="0" applyFont="1" applyFill="1" applyBorder="1" applyProtection="1">
      <protection locked="0"/>
    </xf>
    <xf numFmtId="0" fontId="8" fillId="4" borderId="7" xfId="0" applyFont="1" applyFill="1" applyBorder="1" applyProtection="1">
      <protection locked="0"/>
    </xf>
    <xf numFmtId="0" fontId="8" fillId="4" borderId="8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8" fillId="4" borderId="9" xfId="0" applyFont="1" applyFill="1" applyBorder="1" applyProtection="1">
      <protection locked="0"/>
    </xf>
    <xf numFmtId="0" fontId="8" fillId="4" borderId="10" xfId="0" applyFont="1" applyFill="1" applyBorder="1" applyProtection="1">
      <protection locked="0"/>
    </xf>
    <xf numFmtId="0" fontId="8" fillId="4" borderId="11" xfId="0" applyFont="1" applyFill="1" applyBorder="1" applyProtection="1">
      <protection locked="0"/>
    </xf>
    <xf numFmtId="0" fontId="8" fillId="4" borderId="12" xfId="0" applyFon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/>
    <xf numFmtId="0" fontId="0" fillId="6" borderId="13" xfId="0" applyNumberFormat="1" applyFill="1" applyBorder="1" applyAlignment="1">
      <alignment horizontal="left" vertical="top" wrapText="1"/>
    </xf>
    <xf numFmtId="0" fontId="0" fillId="6" borderId="13" xfId="0" applyNumberForma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center" vertical="center" wrapText="1"/>
    </xf>
    <xf numFmtId="0" fontId="8" fillId="6" borderId="13" xfId="0" applyNumberFormat="1" applyFont="1" applyFill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left" vertical="top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wrapText="1"/>
    </xf>
    <xf numFmtId="0" fontId="0" fillId="6" borderId="13" xfId="0" applyNumberFormat="1" applyFill="1" applyBorder="1" applyAlignment="1">
      <alignment wrapText="1"/>
    </xf>
    <xf numFmtId="0" fontId="0" fillId="6" borderId="13" xfId="0" applyNumberFormat="1" applyFill="1" applyBorder="1"/>
    <xf numFmtId="0" fontId="9" fillId="7" borderId="1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9" fillId="7" borderId="14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0" fillId="0" borderId="0" xfId="0" applyFill="1" applyBorder="1" applyProtection="1"/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11" fillId="0" borderId="15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0" fillId="0" borderId="16" xfId="0" applyBorder="1" applyProtection="1"/>
    <xf numFmtId="0" fontId="0" fillId="0" borderId="17" xfId="0" applyBorder="1" applyProtection="1"/>
    <xf numFmtId="0" fontId="0" fillId="0" borderId="0" xfId="0" applyBorder="1" applyProtection="1"/>
    <xf numFmtId="49" fontId="5" fillId="0" borderId="0" xfId="0" applyNumberFormat="1" applyFont="1" applyAlignment="1" applyProtection="1"/>
    <xf numFmtId="0" fontId="0" fillId="8" borderId="15" xfId="0" applyFill="1" applyBorder="1" applyProtection="1"/>
    <xf numFmtId="0" fontId="0" fillId="8" borderId="16" xfId="0" applyFill="1" applyBorder="1" applyProtection="1"/>
    <xf numFmtId="0" fontId="0" fillId="8" borderId="18" xfId="0" applyFill="1" applyBorder="1" applyProtection="1"/>
    <xf numFmtId="0" fontId="12" fillId="4" borderId="19" xfId="0" applyFont="1" applyFill="1" applyBorder="1" applyAlignment="1" applyProtection="1">
      <alignment horizontal="center" vertical="center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10" borderId="21" xfId="0" applyFont="1" applyFill="1" applyBorder="1" applyAlignment="1" applyProtection="1">
      <alignment horizontal="center" vertical="center" wrapText="1"/>
    </xf>
    <xf numFmtId="0" fontId="11" fillId="9" borderId="21" xfId="0" applyFont="1" applyFill="1" applyBorder="1" applyAlignment="1" applyProtection="1">
      <alignment horizontal="center" vertical="center" wrapText="1"/>
    </xf>
    <xf numFmtId="0" fontId="11" fillId="10" borderId="2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/>
    <xf numFmtId="0" fontId="4" fillId="0" borderId="24" xfId="0" applyFont="1" applyBorder="1" applyAlignment="1" applyProtection="1"/>
    <xf numFmtId="0" fontId="4" fillId="0" borderId="25" xfId="0" applyFont="1" applyBorder="1" applyAlignment="1" applyProtection="1"/>
    <xf numFmtId="0" fontId="4" fillId="0" borderId="2" xfId="0" applyFont="1" applyBorder="1" applyAlignment="1" applyProtection="1"/>
    <xf numFmtId="0" fontId="0" fillId="0" borderId="0" xfId="0" applyFill="1" applyBorder="1" applyAlignment="1" applyProtection="1">
      <alignment horizontal="center" vertical="center"/>
    </xf>
    <xf numFmtId="10" fontId="0" fillId="0" borderId="0" xfId="0" applyNumberFormat="1" applyProtection="1"/>
    <xf numFmtId="0" fontId="4" fillId="0" borderId="26" xfId="0" applyFont="1" applyBorder="1" applyAlignment="1" applyProtection="1"/>
    <xf numFmtId="0" fontId="4" fillId="0" borderId="13" xfId="0" applyFont="1" applyBorder="1" applyAlignment="1" applyProtection="1"/>
    <xf numFmtId="0" fontId="4" fillId="0" borderId="3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/>
    <xf numFmtId="0" fontId="4" fillId="0" borderId="4" xfId="0" applyFont="1" applyBorder="1" applyAlignment="1" applyProtection="1"/>
    <xf numFmtId="0" fontId="0" fillId="8" borderId="0" xfId="0" applyFill="1" applyBorder="1" applyProtection="1"/>
    <xf numFmtId="9" fontId="5" fillId="0" borderId="0" xfId="0" applyNumberFormat="1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/>
    <xf numFmtId="0" fontId="4" fillId="0" borderId="30" xfId="0" applyFont="1" applyFill="1" applyBorder="1" applyAlignment="1" applyProtection="1"/>
    <xf numFmtId="0" fontId="0" fillId="0" borderId="3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8" borderId="32" xfId="0" applyFill="1" applyBorder="1" applyProtection="1"/>
    <xf numFmtId="0" fontId="14" fillId="11" borderId="15" xfId="0" applyFont="1" applyFill="1" applyBorder="1" applyAlignment="1" applyProtection="1">
      <alignment vertical="center" wrapText="1"/>
    </xf>
    <xf numFmtId="0" fontId="0" fillId="11" borderId="16" xfId="0" applyFill="1" applyBorder="1" applyProtection="1"/>
    <xf numFmtId="0" fontId="0" fillId="11" borderId="18" xfId="0" applyFill="1" applyBorder="1" applyAlignment="1" applyProtection="1"/>
    <xf numFmtId="0" fontId="5" fillId="11" borderId="15" xfId="0" applyFont="1" applyFill="1" applyBorder="1" applyProtection="1"/>
    <xf numFmtId="0" fontId="0" fillId="11" borderId="0" xfId="0" applyFill="1" applyBorder="1" applyProtection="1"/>
    <xf numFmtId="0" fontId="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textRotation="90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vertical="center" wrapText="1"/>
    </xf>
    <xf numFmtId="0" fontId="8" fillId="0" borderId="0" xfId="0" applyFont="1" applyProtection="1"/>
    <xf numFmtId="0" fontId="8" fillId="0" borderId="0" xfId="0" applyFont="1" applyFill="1" applyBorder="1" applyProtection="1"/>
    <xf numFmtId="0" fontId="8" fillId="0" borderId="0" xfId="0" applyFont="1" applyBorder="1" applyProtection="1"/>
    <xf numFmtId="0" fontId="0" fillId="6" borderId="33" xfId="0" applyNumberFormat="1" applyFill="1" applyBorder="1" applyAlignment="1">
      <alignment horizontal="left" vertical="top" wrapText="1"/>
    </xf>
    <xf numFmtId="0" fontId="0" fillId="12" borderId="0" xfId="0" applyFill="1"/>
    <xf numFmtId="0" fontId="0" fillId="7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11" borderId="0" xfId="0" applyFill="1"/>
    <xf numFmtId="0" fontId="5" fillId="0" borderId="0" xfId="0" applyFont="1" applyAlignment="1"/>
    <xf numFmtId="0" fontId="8" fillId="0" borderId="0" xfId="0" applyFont="1"/>
    <xf numFmtId="0" fontId="11" fillId="9" borderId="20" xfId="0" applyFont="1" applyFill="1" applyBorder="1" applyAlignment="1">
      <alignment horizontal="center" vertical="center" wrapText="1"/>
    </xf>
    <xf numFmtId="0" fontId="11" fillId="10" borderId="21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4" fillId="9" borderId="34" xfId="0" applyFont="1" applyFill="1" applyBorder="1" applyAlignment="1" applyProtection="1">
      <alignment vertical="center" wrapText="1"/>
    </xf>
    <xf numFmtId="0" fontId="0" fillId="9" borderId="32" xfId="0" applyFill="1" applyBorder="1" applyProtection="1"/>
    <xf numFmtId="0" fontId="12" fillId="4" borderId="35" xfId="0" applyFont="1" applyFill="1" applyBorder="1" applyAlignment="1">
      <alignment horizontal="center" vertical="center"/>
    </xf>
    <xf numFmtId="0" fontId="11" fillId="9" borderId="36" xfId="0" applyFont="1" applyFill="1" applyBorder="1" applyAlignment="1" applyProtection="1">
      <alignment horizontal="center" vertical="center" wrapText="1"/>
    </xf>
    <xf numFmtId="0" fontId="11" fillId="10" borderId="29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center" vertical="center" wrapText="1"/>
    </xf>
    <xf numFmtId="0" fontId="13" fillId="2" borderId="37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11" fillId="10" borderId="3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13" xfId="0" applyBorder="1"/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/>
    </xf>
    <xf numFmtId="0" fontId="0" fillId="4" borderId="13" xfId="0" applyNumberFormat="1" applyFill="1" applyBorder="1" applyAlignment="1">
      <alignment horizontal="left" vertical="top" wrapText="1"/>
    </xf>
    <xf numFmtId="0" fontId="0" fillId="4" borderId="13" xfId="0" applyNumberFormat="1" applyFill="1" applyBorder="1" applyAlignment="1">
      <alignment horizontal="center" vertical="center" wrapText="1"/>
    </xf>
    <xf numFmtId="0" fontId="23" fillId="0" borderId="0" xfId="0" applyFont="1"/>
    <xf numFmtId="0" fontId="23" fillId="6" borderId="13" xfId="0" applyNumberFormat="1" applyFont="1" applyFill="1" applyBorder="1" applyAlignment="1">
      <alignment horizontal="left" vertical="top" wrapText="1"/>
    </xf>
    <xf numFmtId="0" fontId="9" fillId="7" borderId="13" xfId="0" applyFont="1" applyFill="1" applyBorder="1" applyAlignment="1" applyProtection="1">
      <alignment horizontal="center" vertical="center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3" borderId="13" xfId="0" applyFont="1" applyFill="1" applyBorder="1" applyAlignment="1" applyProtection="1">
      <alignment horizontal="center" vertical="center" wrapText="1"/>
    </xf>
    <xf numFmtId="0" fontId="16" fillId="3" borderId="33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31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0" fontId="10" fillId="8" borderId="44" xfId="0" applyFont="1" applyFill="1" applyBorder="1" applyAlignment="1" applyProtection="1">
      <alignment horizontal="center" vertical="center" textRotation="90" wrapText="1"/>
    </xf>
    <xf numFmtId="0" fontId="10" fillId="8" borderId="31" xfId="0" applyFont="1" applyFill="1" applyBorder="1" applyAlignment="1" applyProtection="1">
      <alignment horizontal="center" vertical="center" textRotation="90" wrapText="1"/>
    </xf>
    <xf numFmtId="0" fontId="10" fillId="8" borderId="45" xfId="0" applyFont="1" applyFill="1" applyBorder="1" applyAlignment="1" applyProtection="1">
      <alignment horizontal="center" vertical="center" textRotation="90" wrapText="1"/>
    </xf>
    <xf numFmtId="0" fontId="10" fillId="11" borderId="44" xfId="0" applyFont="1" applyFill="1" applyBorder="1" applyAlignment="1" applyProtection="1">
      <alignment horizontal="center" vertical="center" textRotation="90" wrapText="1"/>
    </xf>
    <xf numFmtId="0" fontId="10" fillId="11" borderId="31" xfId="0" applyFont="1" applyFill="1" applyBorder="1" applyAlignment="1" applyProtection="1">
      <alignment horizontal="center" vertical="center" textRotation="90" wrapText="1"/>
    </xf>
    <xf numFmtId="0" fontId="10" fillId="11" borderId="45" xfId="0" applyFont="1" applyFill="1" applyBorder="1" applyAlignment="1" applyProtection="1">
      <alignment horizontal="center" vertical="center" textRotation="90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6" fillId="3" borderId="46" xfId="0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6" fillId="3" borderId="49" xfId="0" applyFont="1" applyFill="1" applyBorder="1" applyAlignment="1" applyProtection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</xf>
    <xf numFmtId="0" fontId="16" fillId="3" borderId="43" xfId="0" applyFont="1" applyFill="1" applyBorder="1" applyAlignment="1" applyProtection="1">
      <alignment horizontal="center" vertical="center" wrapText="1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49" fontId="9" fillId="11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 applyProtection="1">
      <alignment horizontal="center" vertical="center"/>
    </xf>
    <xf numFmtId="0" fontId="21" fillId="8" borderId="39" xfId="0" applyFont="1" applyFill="1" applyBorder="1" applyAlignment="1" applyProtection="1">
      <alignment horizontal="center" vertical="center" wrapText="1"/>
    </xf>
    <xf numFmtId="0" fontId="21" fillId="8" borderId="40" xfId="0" applyFont="1" applyFill="1" applyBorder="1" applyAlignment="1" applyProtection="1">
      <alignment horizontal="center" vertical="center" wrapText="1"/>
    </xf>
    <xf numFmtId="0" fontId="14" fillId="8" borderId="40" xfId="0" applyFont="1" applyFill="1" applyBorder="1" applyAlignment="1" applyProtection="1">
      <alignment horizontal="center" vertical="center" wrapText="1"/>
      <protection locked="0"/>
    </xf>
    <xf numFmtId="0" fontId="14" fillId="8" borderId="57" xfId="0" applyFont="1" applyFill="1" applyBorder="1" applyAlignment="1" applyProtection="1">
      <alignment horizontal="center" vertical="center" wrapText="1"/>
      <protection locked="0"/>
    </xf>
    <xf numFmtId="0" fontId="14" fillId="14" borderId="15" xfId="0" applyFont="1" applyFill="1" applyBorder="1" applyAlignment="1" applyProtection="1">
      <alignment horizontal="center" vertical="center" wrapText="1"/>
    </xf>
    <xf numFmtId="0" fontId="14" fillId="14" borderId="16" xfId="0" applyFont="1" applyFill="1" applyBorder="1" applyAlignment="1" applyProtection="1">
      <alignment horizontal="center" vertical="center" wrapText="1"/>
    </xf>
    <xf numFmtId="0" fontId="14" fillId="14" borderId="17" xfId="0" applyFont="1" applyFill="1" applyBorder="1" applyAlignment="1" applyProtection="1">
      <alignment horizontal="center" vertical="center" wrapText="1"/>
    </xf>
    <xf numFmtId="49" fontId="22" fillId="11" borderId="40" xfId="0" applyNumberFormat="1" applyFont="1" applyFill="1" applyBorder="1" applyAlignment="1" applyProtection="1">
      <alignment horizontal="center" vertical="center"/>
    </xf>
    <xf numFmtId="49" fontId="22" fillId="11" borderId="57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16" fillId="3" borderId="16" xfId="0" applyFont="1" applyFill="1" applyBorder="1" applyAlignment="1" applyProtection="1">
      <alignment horizontal="center" vertical="center" wrapText="1"/>
    </xf>
    <xf numFmtId="0" fontId="16" fillId="3" borderId="17" xfId="0" applyFont="1" applyFill="1" applyBorder="1" applyAlignment="1" applyProtection="1">
      <alignment horizontal="center" vertical="center" wrapText="1"/>
    </xf>
    <xf numFmtId="0" fontId="17" fillId="14" borderId="44" xfId="0" applyFont="1" applyFill="1" applyBorder="1" applyAlignment="1">
      <alignment horizontal="center" vertical="center" textRotation="90" wrapText="1"/>
    </xf>
    <xf numFmtId="0" fontId="17" fillId="14" borderId="45" xfId="0" applyFont="1" applyFill="1" applyBorder="1" applyAlignment="1">
      <alignment horizontal="center" vertical="center" textRotation="90" wrapText="1"/>
    </xf>
    <xf numFmtId="0" fontId="21" fillId="11" borderId="39" xfId="0" applyFont="1" applyFill="1" applyBorder="1" applyAlignment="1" applyProtection="1">
      <alignment horizontal="center" vertical="center" wrapText="1"/>
    </xf>
    <xf numFmtId="0" fontId="21" fillId="11" borderId="40" xfId="0" applyFont="1" applyFill="1" applyBorder="1" applyAlignment="1" applyProtection="1">
      <alignment horizontal="center" vertical="center" wrapText="1"/>
    </xf>
    <xf numFmtId="0" fontId="15" fillId="7" borderId="14" xfId="0" applyFont="1" applyFill="1" applyBorder="1" applyAlignment="1" applyProtection="1">
      <alignment horizontal="center" vertical="center" wrapText="1"/>
    </xf>
    <xf numFmtId="0" fontId="15" fillId="7" borderId="58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vertical="top"/>
      <protection locked="0"/>
    </xf>
    <xf numFmtId="0" fontId="10" fillId="7" borderId="13" xfId="0" applyFont="1" applyFill="1" applyBorder="1" applyAlignment="1" applyProtection="1">
      <alignment horizontal="center" vertical="center"/>
    </xf>
    <xf numFmtId="0" fontId="10" fillId="9" borderId="44" xfId="0" applyFont="1" applyFill="1" applyBorder="1" applyAlignment="1" applyProtection="1">
      <alignment horizontal="center" vertical="center" textRotation="90" wrapText="1"/>
    </xf>
    <xf numFmtId="0" fontId="10" fillId="9" borderId="31" xfId="0" applyFont="1" applyFill="1" applyBorder="1" applyAlignment="1" applyProtection="1">
      <alignment horizontal="center" vertical="center" textRotation="90" wrapText="1"/>
    </xf>
    <xf numFmtId="0" fontId="10" fillId="9" borderId="45" xfId="0" applyFont="1" applyFill="1" applyBorder="1" applyAlignment="1" applyProtection="1">
      <alignment horizontal="center" vertical="center" textRotation="90" wrapText="1"/>
    </xf>
    <xf numFmtId="0" fontId="20" fillId="0" borderId="47" xfId="0" applyFont="1" applyFill="1" applyBorder="1" applyAlignment="1" applyProtection="1">
      <alignment horizontal="center" vertical="center"/>
    </xf>
    <xf numFmtId="0" fontId="20" fillId="0" borderId="18" xfId="0" applyFont="1" applyFill="1" applyBorder="1" applyAlignment="1" applyProtection="1">
      <alignment horizontal="center" vertical="center"/>
    </xf>
    <xf numFmtId="0" fontId="20" fillId="0" borderId="19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0" fillId="0" borderId="32" xfId="0" applyFont="1" applyFill="1" applyBorder="1" applyAlignment="1" applyProtection="1">
      <alignment horizontal="center" vertical="center"/>
    </xf>
    <xf numFmtId="0" fontId="20" fillId="0" borderId="35" xfId="0" applyFont="1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top" wrapText="1"/>
    </xf>
    <xf numFmtId="0" fontId="0" fillId="3" borderId="43" xfId="0" applyFill="1" applyBorder="1" applyAlignment="1" applyProtection="1">
      <alignment horizontal="center" vertical="top" wrapText="1"/>
    </xf>
    <xf numFmtId="0" fontId="0" fillId="3" borderId="52" xfId="0" applyFill="1" applyBorder="1" applyAlignment="1" applyProtection="1">
      <alignment horizontal="center" vertical="top" wrapText="1"/>
    </xf>
    <xf numFmtId="0" fontId="0" fillId="3" borderId="53" xfId="0" applyFill="1" applyBorder="1" applyAlignment="1" applyProtection="1">
      <alignment horizontal="center" vertical="top" wrapText="1"/>
    </xf>
    <xf numFmtId="0" fontId="0" fillId="3" borderId="50" xfId="0" applyFill="1" applyBorder="1" applyAlignment="1" applyProtection="1">
      <alignment horizontal="center" vertical="top" wrapText="1"/>
    </xf>
    <xf numFmtId="0" fontId="0" fillId="3" borderId="51" xfId="0" applyFill="1" applyBorder="1" applyAlignment="1" applyProtection="1">
      <alignment horizontal="center" vertical="top" wrapText="1"/>
    </xf>
    <xf numFmtId="0" fontId="0" fillId="3" borderId="54" xfId="0" applyFill="1" applyBorder="1" applyAlignment="1" applyProtection="1">
      <alignment horizontal="center" vertical="top" wrapText="1"/>
    </xf>
    <xf numFmtId="0" fontId="0" fillId="3" borderId="55" xfId="0" applyFill="1" applyBorder="1" applyAlignment="1" applyProtection="1">
      <alignment horizontal="center" vertical="top" wrapText="1"/>
    </xf>
    <xf numFmtId="0" fontId="0" fillId="3" borderId="56" xfId="0" applyFill="1" applyBorder="1" applyAlignment="1" applyProtection="1">
      <alignment horizontal="center" vertical="top" wrapText="1"/>
    </xf>
    <xf numFmtId="0" fontId="5" fillId="13" borderId="13" xfId="0" applyFont="1" applyFill="1" applyBorder="1" applyAlignment="1" applyProtection="1">
      <alignment horizontal="center" vertical="center"/>
    </xf>
    <xf numFmtId="0" fontId="23" fillId="6" borderId="13" xfId="0" applyNumberFormat="1" applyFont="1" applyFill="1" applyBorder="1" applyAlignment="1">
      <alignment wrapText="1"/>
    </xf>
    <xf numFmtId="0" fontId="23" fillId="0" borderId="13" xfId="0" applyNumberFormat="1" applyFont="1" applyFill="1" applyBorder="1" applyAlignment="1">
      <alignment wrapText="1"/>
    </xf>
  </cellXfs>
  <cellStyles count="1">
    <cellStyle name="Normal" xfId="0" builtinId="0"/>
  </cellStyles>
  <dxfs count="32"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24848</xdr:colOff>
      <xdr:row>0</xdr:row>
      <xdr:rowOff>0</xdr:rowOff>
    </xdr:from>
    <xdr:to>
      <xdr:col>14</xdr:col>
      <xdr:colOff>215348</xdr:colOff>
      <xdr:row>2</xdr:row>
      <xdr:rowOff>260728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152" y="0"/>
          <a:ext cx="720587" cy="890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tabSelected="1" showWhiteSpace="0" view="pageLayout" topLeftCell="A17" zoomScale="115" zoomScaleNormal="80" zoomScalePageLayoutView="115" workbookViewId="0">
      <selection activeCell="AC33" sqref="AC33"/>
    </sheetView>
  </sheetViews>
  <sheetFormatPr baseColWidth="10" defaultRowHeight="15" x14ac:dyDescent="0.25"/>
  <cols>
    <col min="1" max="1" width="8.7109375" style="33" customWidth="1"/>
    <col min="2" max="2" width="13" style="33" customWidth="1"/>
    <col min="3" max="3" width="7.28515625" style="33" customWidth="1"/>
    <col min="4" max="4" width="6.5703125" style="33" customWidth="1"/>
    <col min="5" max="5" width="7.7109375" style="33" customWidth="1"/>
    <col min="6" max="6" width="6.5703125" style="33" customWidth="1"/>
    <col min="7" max="7" width="6.7109375" style="33" customWidth="1"/>
    <col min="8" max="8" width="7.42578125" style="33" customWidth="1"/>
    <col min="9" max="9" width="6.85546875" style="33" customWidth="1"/>
    <col min="10" max="10" width="7.140625" style="33" customWidth="1"/>
    <col min="11" max="11" width="3.28515625" style="33" customWidth="1"/>
    <col min="12" max="12" width="3" style="33" customWidth="1"/>
    <col min="13" max="13" width="3.85546875" style="33" customWidth="1"/>
    <col min="14" max="14" width="3.5703125" style="33" customWidth="1"/>
    <col min="15" max="15" width="6.7109375" style="33" customWidth="1"/>
    <col min="16" max="16" width="8.7109375" style="33" hidden="1" customWidth="1"/>
    <col min="17" max="17" width="4.85546875" style="33" hidden="1" customWidth="1"/>
    <col min="18" max="18" width="9.28515625" style="33" hidden="1" customWidth="1"/>
    <col min="19" max="19" width="4.85546875" style="33" hidden="1" customWidth="1"/>
    <col min="20" max="20" width="13.85546875" style="33" hidden="1" customWidth="1"/>
    <col min="21" max="21" width="8.28515625" style="33" hidden="1" customWidth="1"/>
    <col min="22" max="22" width="14.42578125" style="33" hidden="1" customWidth="1"/>
    <col min="23" max="23" width="7.42578125" style="33" hidden="1" customWidth="1"/>
    <col min="24" max="24" width="4.85546875" style="33" hidden="1" customWidth="1"/>
    <col min="25" max="25" width="10.7109375" style="33" hidden="1" customWidth="1"/>
    <col min="26" max="27" width="4.85546875" style="33" hidden="1" customWidth="1"/>
    <col min="28" max="43" width="4.85546875" style="36" customWidth="1"/>
    <col min="44" max="86" width="4.85546875" style="33" customWidth="1"/>
    <col min="87" max="16384" width="11.42578125" style="33"/>
  </cols>
  <sheetData>
    <row r="1" spans="1:43" ht="25.15" customHeight="1" x14ac:dyDescent="0.25">
      <c r="A1" s="31" t="s">
        <v>0</v>
      </c>
      <c r="B1" s="156" t="s">
        <v>675</v>
      </c>
      <c r="C1" s="156"/>
      <c r="D1" s="134" t="s">
        <v>1</v>
      </c>
      <c r="E1" s="134"/>
      <c r="F1" s="156" t="s">
        <v>677</v>
      </c>
      <c r="G1" s="156"/>
      <c r="H1" s="156"/>
      <c r="I1" s="156"/>
      <c r="J1" s="156"/>
      <c r="K1" s="156"/>
      <c r="L1" s="32"/>
      <c r="M1" s="32"/>
      <c r="N1" s="32"/>
      <c r="O1" s="32"/>
    </row>
    <row r="2" spans="1:43" ht="25.15" customHeight="1" x14ac:dyDescent="0.25">
      <c r="A2" s="34" t="s">
        <v>2</v>
      </c>
      <c r="B2" s="155" t="s">
        <v>676</v>
      </c>
      <c r="C2" s="155"/>
      <c r="D2" s="134" t="s">
        <v>28</v>
      </c>
      <c r="E2" s="134"/>
      <c r="F2" s="159" t="s">
        <v>582</v>
      </c>
      <c r="G2" s="159"/>
      <c r="H2" s="159"/>
      <c r="I2" s="159"/>
      <c r="J2" s="159"/>
      <c r="K2" s="159"/>
      <c r="L2" s="32"/>
      <c r="M2" s="32"/>
      <c r="N2" s="32"/>
      <c r="O2" s="32"/>
    </row>
    <row r="3" spans="1:43" ht="24" customHeight="1" thickBot="1" x14ac:dyDescent="0.3">
      <c r="A3" s="160" t="s">
        <v>22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32"/>
      <c r="M3" s="32"/>
      <c r="N3" s="32"/>
      <c r="O3" s="32"/>
      <c r="P3" s="35"/>
      <c r="Q3" s="35"/>
      <c r="R3" s="35"/>
    </row>
    <row r="4" spans="1:43" s="38" customFormat="1" ht="7.5" hidden="1" customHeight="1" thickBot="1" x14ac:dyDescent="0.3">
      <c r="A4" s="36"/>
      <c r="B4" s="32"/>
      <c r="C4" s="3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</row>
    <row r="5" spans="1:43" ht="18" customHeight="1" thickBot="1" x14ac:dyDescent="0.3">
      <c r="A5" s="39" t="s">
        <v>43</v>
      </c>
      <c r="B5" s="40"/>
      <c r="C5" s="40" t="s">
        <v>44</v>
      </c>
      <c r="D5" s="41"/>
      <c r="E5" s="41"/>
      <c r="F5" s="40" t="s">
        <v>45</v>
      </c>
      <c r="G5" s="41"/>
      <c r="H5" s="41"/>
      <c r="I5" s="41"/>
      <c r="J5" s="40" t="s">
        <v>46</v>
      </c>
      <c r="K5" s="41"/>
      <c r="L5" s="41"/>
      <c r="M5" s="41"/>
      <c r="N5" s="41"/>
      <c r="O5" s="42"/>
      <c r="P5" s="44"/>
      <c r="Q5" s="44"/>
      <c r="R5" s="44"/>
      <c r="S5" s="44"/>
      <c r="T5" s="33" t="s">
        <v>975</v>
      </c>
    </row>
    <row r="6" spans="1:43" ht="18" customHeight="1" thickBot="1" x14ac:dyDescent="0.3">
      <c r="A6" s="45"/>
      <c r="B6" s="46"/>
      <c r="C6" s="47"/>
      <c r="D6" s="47"/>
      <c r="E6" s="47"/>
      <c r="F6" s="47"/>
      <c r="G6" s="47"/>
      <c r="H6" s="47"/>
      <c r="I6" s="47"/>
      <c r="J6" s="48" t="str">
        <f>IF((U11+W11)=2,"Validé","NV")</f>
        <v>NV</v>
      </c>
      <c r="K6" s="49">
        <v>1</v>
      </c>
      <c r="L6" s="50">
        <v>2</v>
      </c>
      <c r="M6" s="51">
        <v>3</v>
      </c>
      <c r="N6" s="52">
        <v>4</v>
      </c>
      <c r="O6" s="53" t="s">
        <v>42</v>
      </c>
      <c r="P6" s="54"/>
      <c r="Q6" s="54"/>
      <c r="R6" s="54"/>
      <c r="S6" s="54"/>
      <c r="T6" s="33" t="s">
        <v>976</v>
      </c>
      <c r="AC6" s="113"/>
      <c r="AD6" s="113"/>
      <c r="AE6" s="113"/>
      <c r="AF6" s="113"/>
      <c r="AG6" s="113"/>
      <c r="AH6" s="113"/>
      <c r="AI6" s="113"/>
      <c r="AJ6" s="113"/>
      <c r="AK6" s="113"/>
      <c r="AL6" s="113"/>
    </row>
    <row r="7" spans="1:43" ht="26.85" customHeight="1" thickBot="1" x14ac:dyDescent="0.3">
      <c r="A7" s="141" t="s">
        <v>25</v>
      </c>
      <c r="B7" s="138" t="s">
        <v>19</v>
      </c>
      <c r="C7" s="150" t="s">
        <v>3</v>
      </c>
      <c r="D7" s="151"/>
      <c r="E7" s="151"/>
      <c r="F7" s="151"/>
      <c r="G7" s="151"/>
      <c r="H7" s="151"/>
      <c r="I7" s="151"/>
      <c r="J7" s="152"/>
      <c r="K7" s="55">
        <f t="shared" ref="K7:N22" si="0">$O7</f>
        <v>1</v>
      </c>
      <c r="L7" s="56">
        <f t="shared" si="0"/>
        <v>1</v>
      </c>
      <c r="M7" s="56">
        <f t="shared" si="0"/>
        <v>1</v>
      </c>
      <c r="N7" s="57">
        <f t="shared" si="0"/>
        <v>1</v>
      </c>
      <c r="O7" s="2">
        <v>1</v>
      </c>
      <c r="P7" s="59"/>
      <c r="T7" t="b">
        <f>IF((O7&gt;=2),1)</f>
        <v>0</v>
      </c>
      <c r="U7"/>
      <c r="V7" t="b">
        <f>IF((O7&gt;=3),1)</f>
        <v>0</v>
      </c>
      <c r="W7"/>
      <c r="X7"/>
      <c r="Y7"/>
      <c r="Z7"/>
      <c r="AA7"/>
      <c r="AC7" s="114"/>
      <c r="AD7" s="114"/>
      <c r="AE7" s="115"/>
      <c r="AF7" s="115"/>
      <c r="AG7" s="115"/>
      <c r="AH7" s="115"/>
      <c r="AI7" s="115"/>
      <c r="AJ7" s="115"/>
      <c r="AK7" s="115"/>
      <c r="AL7" s="115"/>
    </row>
    <row r="8" spans="1:43" ht="26.85" customHeight="1" thickBot="1" x14ac:dyDescent="0.3">
      <c r="A8" s="142"/>
      <c r="B8" s="139"/>
      <c r="C8" s="135" t="s">
        <v>4</v>
      </c>
      <c r="D8" s="136"/>
      <c r="E8" s="136"/>
      <c r="F8" s="136"/>
      <c r="G8" s="136"/>
      <c r="H8" s="136"/>
      <c r="I8" s="136"/>
      <c r="J8" s="137"/>
      <c r="K8" s="60">
        <f>$O8</f>
        <v>0</v>
      </c>
      <c r="L8" s="61">
        <f t="shared" si="0"/>
        <v>0</v>
      </c>
      <c r="M8" s="61">
        <f t="shared" si="0"/>
        <v>0</v>
      </c>
      <c r="N8" s="62">
        <f t="shared" si="0"/>
        <v>0</v>
      </c>
      <c r="O8" s="2"/>
      <c r="P8" s="59"/>
      <c r="T8" t="b">
        <f>IF((O8&gt;=2),1)</f>
        <v>0</v>
      </c>
      <c r="U8"/>
      <c r="V8" t="b">
        <f>IF((O8&gt;=3),1)</f>
        <v>0</v>
      </c>
      <c r="W8"/>
      <c r="X8"/>
      <c r="Y8"/>
      <c r="Z8"/>
      <c r="AA8"/>
    </row>
    <row r="9" spans="1:43" ht="26.85" customHeight="1" thickBot="1" x14ac:dyDescent="0.3">
      <c r="A9" s="142"/>
      <c r="B9" s="139"/>
      <c r="C9" s="135" t="s">
        <v>5</v>
      </c>
      <c r="D9" s="136"/>
      <c r="E9" s="136"/>
      <c r="F9" s="136"/>
      <c r="G9" s="136"/>
      <c r="H9" s="136"/>
      <c r="I9" s="136"/>
      <c r="J9" s="137"/>
      <c r="K9" s="60">
        <f t="shared" ref="K9:K30" si="1">$O9</f>
        <v>0</v>
      </c>
      <c r="L9" s="61">
        <f t="shared" si="0"/>
        <v>0</v>
      </c>
      <c r="M9" s="61">
        <f t="shared" si="0"/>
        <v>0</v>
      </c>
      <c r="N9" s="62">
        <f t="shared" si="0"/>
        <v>0</v>
      </c>
      <c r="O9" s="2"/>
      <c r="P9" s="59"/>
      <c r="T9" t="b">
        <f>IF((O9&gt;=2),1)</f>
        <v>0</v>
      </c>
      <c r="U9"/>
      <c r="V9" t="b">
        <f>IF((O9&gt;=3),1)</f>
        <v>0</v>
      </c>
      <c r="W9"/>
      <c r="X9"/>
      <c r="Y9"/>
      <c r="Z9"/>
      <c r="AA9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6"/>
      <c r="AN9" s="116"/>
      <c r="AO9" s="116"/>
      <c r="AP9" s="116"/>
    </row>
    <row r="10" spans="1:43" ht="26.85" customHeight="1" thickBot="1" x14ac:dyDescent="0.3">
      <c r="A10" s="142"/>
      <c r="B10" s="140"/>
      <c r="C10" s="147" t="s">
        <v>6</v>
      </c>
      <c r="D10" s="148"/>
      <c r="E10" s="148"/>
      <c r="F10" s="148"/>
      <c r="G10" s="148"/>
      <c r="H10" s="148"/>
      <c r="I10" s="148"/>
      <c r="J10" s="149"/>
      <c r="K10" s="63">
        <f t="shared" si="1"/>
        <v>0</v>
      </c>
      <c r="L10" s="64">
        <f t="shared" si="0"/>
        <v>0</v>
      </c>
      <c r="M10" s="64">
        <f t="shared" si="0"/>
        <v>0</v>
      </c>
      <c r="N10" s="65">
        <f t="shared" si="0"/>
        <v>0</v>
      </c>
      <c r="O10" s="2"/>
      <c r="P10" s="59"/>
      <c r="T10" t="b">
        <f>IF((O10&gt;=2),1)</f>
        <v>0</v>
      </c>
      <c r="U10"/>
      <c r="V10" t="b">
        <f>IF((O10&gt;=3),1)</f>
        <v>0</v>
      </c>
      <c r="W10"/>
      <c r="X10"/>
      <c r="Y10"/>
      <c r="Z10"/>
      <c r="AA10"/>
      <c r="AC10" s="114"/>
      <c r="AD10" s="114"/>
      <c r="AE10" s="117"/>
      <c r="AF10" s="117"/>
      <c r="AG10" s="117"/>
      <c r="AH10" s="117"/>
      <c r="AI10" s="117"/>
      <c r="AJ10" s="117"/>
      <c r="AK10" s="117"/>
      <c r="AL10" s="117"/>
      <c r="AM10" s="118"/>
      <c r="AN10" s="118"/>
      <c r="AO10" s="118"/>
      <c r="AP10" s="118"/>
    </row>
    <row r="11" spans="1:43" ht="14.45" customHeight="1" thickBot="1" x14ac:dyDescent="0.3">
      <c r="A11" s="142"/>
      <c r="B11" s="45"/>
      <c r="C11" s="66"/>
      <c r="D11" s="66"/>
      <c r="E11" s="66"/>
      <c r="F11" s="66"/>
      <c r="G11" s="66"/>
      <c r="H11" s="66"/>
      <c r="I11" s="66"/>
      <c r="J11" s="48" t="str">
        <f>IF((U16+W16)=2,"Validé","NV")</f>
        <v>NV</v>
      </c>
      <c r="K11" s="67"/>
      <c r="L11" s="58"/>
      <c r="M11" s="68">
        <f t="shared" si="0"/>
        <v>0</v>
      </c>
      <c r="N11" s="69">
        <f t="shared" si="0"/>
        <v>0</v>
      </c>
      <c r="O11" s="70"/>
      <c r="T11">
        <f>SUM(T7:T10)</f>
        <v>0</v>
      </c>
      <c r="U11" s="89" t="b">
        <f>IF((T11=4),1)</f>
        <v>0</v>
      </c>
      <c r="V11">
        <f>SUM(V7:V10)</f>
        <v>0</v>
      </c>
      <c r="W11" s="89" t="b">
        <f>IF((V11&gt;=2),1)</f>
        <v>0</v>
      </c>
      <c r="X11">
        <f>U11+W11</f>
        <v>0</v>
      </c>
      <c r="Y11"/>
      <c r="Z11"/>
      <c r="AA11"/>
    </row>
    <row r="12" spans="1:43" ht="26.85" customHeight="1" thickBot="1" x14ac:dyDescent="0.3">
      <c r="A12" s="142"/>
      <c r="B12" s="138" t="s">
        <v>33</v>
      </c>
      <c r="C12" s="153" t="s">
        <v>34</v>
      </c>
      <c r="D12" s="154"/>
      <c r="E12" s="154"/>
      <c r="F12" s="154"/>
      <c r="G12" s="154"/>
      <c r="H12" s="154"/>
      <c r="I12" s="154"/>
      <c r="J12" s="154"/>
      <c r="K12" s="55">
        <f t="shared" si="1"/>
        <v>0</v>
      </c>
      <c r="L12" s="56">
        <f t="shared" si="0"/>
        <v>0</v>
      </c>
      <c r="M12" s="56">
        <f t="shared" si="0"/>
        <v>0</v>
      </c>
      <c r="N12" s="57">
        <f t="shared" si="0"/>
        <v>0</v>
      </c>
      <c r="O12" s="2"/>
      <c r="P12" s="59"/>
      <c r="T12" t="b">
        <f>IF((O12&gt;=2),1)</f>
        <v>0</v>
      </c>
      <c r="U12"/>
      <c r="V12" t="b">
        <f>IF((O12&gt;=3),1)</f>
        <v>0</v>
      </c>
      <c r="W12"/>
      <c r="X12"/>
      <c r="Y12"/>
      <c r="Z12"/>
      <c r="AA12"/>
    </row>
    <row r="13" spans="1:43" ht="51" customHeight="1" thickBot="1" x14ac:dyDescent="0.3">
      <c r="A13" s="142"/>
      <c r="B13" s="139"/>
      <c r="C13" s="147" t="s">
        <v>30</v>
      </c>
      <c r="D13" s="148"/>
      <c r="E13" s="148"/>
      <c r="F13" s="148"/>
      <c r="G13" s="148"/>
      <c r="H13" s="148"/>
      <c r="I13" s="148"/>
      <c r="J13" s="149"/>
      <c r="K13" s="60">
        <f t="shared" si="1"/>
        <v>0</v>
      </c>
      <c r="L13" s="61">
        <f t="shared" si="0"/>
        <v>0</v>
      </c>
      <c r="M13" s="61">
        <f t="shared" si="0"/>
        <v>0</v>
      </c>
      <c r="N13" s="62">
        <f t="shared" si="0"/>
        <v>0</v>
      </c>
      <c r="O13" s="2"/>
      <c r="P13" s="59"/>
      <c r="T13" t="b">
        <f>IF((O13&gt;=2),1)</f>
        <v>0</v>
      </c>
      <c r="U13"/>
      <c r="V13" t="b">
        <f>IF((O13&gt;=3),1)</f>
        <v>0</v>
      </c>
      <c r="W13"/>
      <c r="X13"/>
      <c r="Y13"/>
      <c r="Z13"/>
      <c r="AA13"/>
    </row>
    <row r="14" spans="1:43" ht="26.85" customHeight="1" thickBot="1" x14ac:dyDescent="0.3">
      <c r="A14" s="142"/>
      <c r="B14" s="139"/>
      <c r="C14" s="147" t="s">
        <v>31</v>
      </c>
      <c r="D14" s="148"/>
      <c r="E14" s="148"/>
      <c r="F14" s="148"/>
      <c r="G14" s="148"/>
      <c r="H14" s="148"/>
      <c r="I14" s="148"/>
      <c r="J14" s="149"/>
      <c r="K14" s="60">
        <f t="shared" si="1"/>
        <v>0</v>
      </c>
      <c r="L14" s="61">
        <f t="shared" si="0"/>
        <v>0</v>
      </c>
      <c r="M14" s="61">
        <f t="shared" si="0"/>
        <v>0</v>
      </c>
      <c r="N14" s="62">
        <f t="shared" si="0"/>
        <v>0</v>
      </c>
      <c r="O14" s="2"/>
      <c r="P14" s="59"/>
      <c r="T14" t="b">
        <f>IF((O14&gt;=2),1)</f>
        <v>0</v>
      </c>
      <c r="U14"/>
      <c r="V14" t="b">
        <f>IF((O14&gt;=3),1)</f>
        <v>0</v>
      </c>
      <c r="W14"/>
      <c r="X14"/>
      <c r="Y14"/>
      <c r="Z14"/>
      <c r="AA14"/>
    </row>
    <row r="15" spans="1:43" ht="26.85" customHeight="1" thickBot="1" x14ac:dyDescent="0.3">
      <c r="A15" s="142"/>
      <c r="B15" s="140"/>
      <c r="C15" s="147" t="s">
        <v>32</v>
      </c>
      <c r="D15" s="148"/>
      <c r="E15" s="148"/>
      <c r="F15" s="148"/>
      <c r="G15" s="148"/>
      <c r="H15" s="148"/>
      <c r="I15" s="148"/>
      <c r="J15" s="149"/>
      <c r="K15" s="63">
        <f t="shared" si="1"/>
        <v>0</v>
      </c>
      <c r="L15" s="64">
        <f t="shared" si="0"/>
        <v>0</v>
      </c>
      <c r="M15" s="64">
        <f t="shared" si="0"/>
        <v>0</v>
      </c>
      <c r="N15" s="65">
        <f t="shared" si="0"/>
        <v>0</v>
      </c>
      <c r="O15" s="2"/>
      <c r="P15" s="59"/>
      <c r="T15" t="b">
        <f>IF((O15&gt;=2),1)</f>
        <v>0</v>
      </c>
      <c r="U15"/>
      <c r="V15" t="b">
        <f>IF((O15&gt;=3),1)</f>
        <v>0</v>
      </c>
      <c r="W15"/>
      <c r="X15"/>
      <c r="Y15"/>
      <c r="Z15"/>
      <c r="AA15"/>
    </row>
    <row r="16" spans="1:43" ht="14.45" customHeight="1" thickBot="1" x14ac:dyDescent="0.3">
      <c r="A16" s="142"/>
      <c r="B16" s="45"/>
      <c r="C16" s="72"/>
      <c r="D16" s="72"/>
      <c r="E16" s="72"/>
      <c r="F16" s="72"/>
      <c r="G16" s="72"/>
      <c r="H16" s="72"/>
      <c r="I16" s="72"/>
      <c r="J16" s="48" t="str">
        <f>IF((U21+W21)=2,"Validé","NV")</f>
        <v>NV</v>
      </c>
      <c r="K16" s="67"/>
      <c r="L16" s="58"/>
      <c r="M16" s="36"/>
      <c r="N16" s="36"/>
      <c r="O16" s="70"/>
      <c r="T16">
        <f>SUM(T12:T15)</f>
        <v>0</v>
      </c>
      <c r="U16" s="89" t="b">
        <f>IF((T16=4),1)</f>
        <v>0</v>
      </c>
      <c r="V16">
        <f>SUM(V12:V15)</f>
        <v>0</v>
      </c>
      <c r="W16" s="89" t="b">
        <f>IF((V16&gt;=2),1)</f>
        <v>0</v>
      </c>
      <c r="X16">
        <f>U16+W16</f>
        <v>0</v>
      </c>
      <c r="Y16"/>
      <c r="Z16"/>
      <c r="AA16"/>
    </row>
    <row r="17" spans="1:27" ht="25.15" customHeight="1" thickBot="1" x14ac:dyDescent="0.3">
      <c r="A17" s="142"/>
      <c r="B17" s="138" t="s">
        <v>18</v>
      </c>
      <c r="C17" s="147" t="s">
        <v>15</v>
      </c>
      <c r="D17" s="148"/>
      <c r="E17" s="148"/>
      <c r="F17" s="148"/>
      <c r="G17" s="148"/>
      <c r="H17" s="148"/>
      <c r="I17" s="148"/>
      <c r="J17" s="149"/>
      <c r="K17" s="55">
        <f t="shared" si="1"/>
        <v>0</v>
      </c>
      <c r="L17" s="56">
        <f t="shared" si="0"/>
        <v>0</v>
      </c>
      <c r="M17" s="56">
        <f t="shared" si="0"/>
        <v>0</v>
      </c>
      <c r="N17" s="57">
        <f t="shared" si="0"/>
        <v>0</v>
      </c>
      <c r="O17" s="2"/>
      <c r="P17" s="59"/>
      <c r="T17" t="b">
        <f>IF((O17&gt;=2),1)</f>
        <v>0</v>
      </c>
      <c r="U17"/>
      <c r="V17" t="b">
        <f>IF((O17&gt;=3),1)</f>
        <v>0</v>
      </c>
      <c r="W17"/>
      <c r="X17"/>
      <c r="Y17"/>
      <c r="Z17"/>
      <c r="AA17"/>
    </row>
    <row r="18" spans="1:27" ht="25.15" customHeight="1" thickBot="1" x14ac:dyDescent="0.3">
      <c r="A18" s="142"/>
      <c r="B18" s="139"/>
      <c r="C18" s="147" t="s">
        <v>16</v>
      </c>
      <c r="D18" s="148"/>
      <c r="E18" s="148"/>
      <c r="F18" s="148"/>
      <c r="G18" s="148"/>
      <c r="H18" s="148"/>
      <c r="I18" s="148"/>
      <c r="J18" s="149"/>
      <c r="K18" s="60">
        <f t="shared" si="1"/>
        <v>0</v>
      </c>
      <c r="L18" s="61">
        <f t="shared" si="0"/>
        <v>0</v>
      </c>
      <c r="M18" s="61">
        <f t="shared" si="0"/>
        <v>0</v>
      </c>
      <c r="N18" s="62">
        <f t="shared" si="0"/>
        <v>0</v>
      </c>
      <c r="O18" s="2"/>
      <c r="P18" s="59"/>
      <c r="T18" t="b">
        <f>IF((O18&gt;=2),1)</f>
        <v>0</v>
      </c>
      <c r="U18"/>
      <c r="V18" t="b">
        <f>IF((O18&gt;=3),1)</f>
        <v>0</v>
      </c>
      <c r="W18"/>
      <c r="X18"/>
      <c r="Y18"/>
      <c r="Z18"/>
      <c r="AA18"/>
    </row>
    <row r="19" spans="1:27" ht="25.15" customHeight="1" thickBot="1" x14ac:dyDescent="0.3">
      <c r="A19" s="142"/>
      <c r="B19" s="139"/>
      <c r="C19" s="147" t="s">
        <v>29</v>
      </c>
      <c r="D19" s="148"/>
      <c r="E19" s="148"/>
      <c r="F19" s="148"/>
      <c r="G19" s="148"/>
      <c r="H19" s="148"/>
      <c r="I19" s="148"/>
      <c r="J19" s="149"/>
      <c r="K19" s="60">
        <f t="shared" si="1"/>
        <v>0</v>
      </c>
      <c r="L19" s="61">
        <f t="shared" si="0"/>
        <v>0</v>
      </c>
      <c r="M19" s="61">
        <f t="shared" si="0"/>
        <v>0</v>
      </c>
      <c r="N19" s="62">
        <f t="shared" si="0"/>
        <v>0</v>
      </c>
      <c r="O19" s="2"/>
      <c r="P19" s="59"/>
      <c r="T19" t="b">
        <f>IF((O19&gt;=2),1)</f>
        <v>0</v>
      </c>
      <c r="U19"/>
      <c r="V19" t="b">
        <f>IF((O19&gt;=3),1)</f>
        <v>0</v>
      </c>
      <c r="W19"/>
      <c r="X19"/>
      <c r="Y19"/>
      <c r="Z19"/>
      <c r="AA19"/>
    </row>
    <row r="20" spans="1:27" ht="25.15" customHeight="1" thickBot="1" x14ac:dyDescent="0.3">
      <c r="A20" s="143"/>
      <c r="B20" s="139"/>
      <c r="C20" s="147" t="s">
        <v>7</v>
      </c>
      <c r="D20" s="148"/>
      <c r="E20" s="148"/>
      <c r="F20" s="148"/>
      <c r="G20" s="148"/>
      <c r="H20" s="148"/>
      <c r="I20" s="148"/>
      <c r="J20" s="149"/>
      <c r="K20" s="63">
        <f t="shared" si="1"/>
        <v>0</v>
      </c>
      <c r="L20" s="64">
        <f t="shared" si="0"/>
        <v>0</v>
      </c>
      <c r="M20" s="64">
        <f t="shared" si="0"/>
        <v>0</v>
      </c>
      <c r="N20" s="65">
        <f t="shared" si="0"/>
        <v>0</v>
      </c>
      <c r="O20" s="2"/>
      <c r="P20" s="59"/>
      <c r="T20" t="b">
        <f>IF((O20&gt;=2),1)</f>
        <v>0</v>
      </c>
      <c r="U20"/>
      <c r="V20" t="b">
        <f>IF((O20&gt;=3),1)</f>
        <v>0</v>
      </c>
      <c r="W20"/>
      <c r="X20"/>
      <c r="Y20"/>
      <c r="Z20"/>
      <c r="AA20"/>
    </row>
    <row r="21" spans="1:27" ht="15" customHeight="1" thickBot="1" x14ac:dyDescent="0.3">
      <c r="A21" s="73"/>
      <c r="B21" s="74"/>
      <c r="C21" s="75"/>
      <c r="D21" s="75"/>
      <c r="E21" s="75"/>
      <c r="F21" s="75"/>
      <c r="G21" s="75"/>
      <c r="H21" s="75"/>
      <c r="I21" s="75"/>
      <c r="J21" s="48" t="str">
        <f>IF((U26+W26)=2,"Validé","NV")</f>
        <v>NV</v>
      </c>
      <c r="K21" s="36"/>
      <c r="L21" s="36"/>
      <c r="M21" s="36"/>
      <c r="N21" s="36"/>
      <c r="O21" s="70"/>
      <c r="T21">
        <f>SUM(T17:T20)</f>
        <v>0</v>
      </c>
      <c r="U21" s="89" t="b">
        <f>IF((T21=4),1)</f>
        <v>0</v>
      </c>
      <c r="V21">
        <f>SUM(V17:V20)</f>
        <v>0</v>
      </c>
      <c r="W21" s="89" t="b">
        <f>IF((V21&gt;=2),1)</f>
        <v>0</v>
      </c>
      <c r="X21">
        <f>U21+W21</f>
        <v>0</v>
      </c>
      <c r="Y21"/>
      <c r="Z21"/>
      <c r="AA21"/>
    </row>
    <row r="22" spans="1:27" ht="25.15" customHeight="1" thickBot="1" x14ac:dyDescent="0.3">
      <c r="A22" s="144" t="s">
        <v>26</v>
      </c>
      <c r="B22" s="157" t="s">
        <v>20</v>
      </c>
      <c r="C22" s="150" t="s">
        <v>8</v>
      </c>
      <c r="D22" s="151"/>
      <c r="E22" s="151"/>
      <c r="F22" s="151"/>
      <c r="G22" s="151"/>
      <c r="H22" s="151"/>
      <c r="I22" s="151"/>
      <c r="J22" s="152"/>
      <c r="K22" s="55">
        <f t="shared" si="1"/>
        <v>0</v>
      </c>
      <c r="L22" s="56">
        <f t="shared" si="0"/>
        <v>0</v>
      </c>
      <c r="M22" s="56">
        <f t="shared" si="0"/>
        <v>0</v>
      </c>
      <c r="N22" s="57">
        <f t="shared" si="0"/>
        <v>0</v>
      </c>
      <c r="O22" s="2"/>
      <c r="T22" t="b">
        <f>IF((O22&gt;=2),1)</f>
        <v>0</v>
      </c>
      <c r="U22"/>
      <c r="V22" t="b">
        <f>IF((O22&gt;=3),1)</f>
        <v>0</v>
      </c>
      <c r="W22"/>
      <c r="X22"/>
      <c r="Y22"/>
      <c r="Z22"/>
      <c r="AA22"/>
    </row>
    <row r="23" spans="1:27" ht="25.15" customHeight="1" thickBot="1" x14ac:dyDescent="0.3">
      <c r="A23" s="145"/>
      <c r="B23" s="158"/>
      <c r="C23" s="135" t="s">
        <v>9</v>
      </c>
      <c r="D23" s="136"/>
      <c r="E23" s="136"/>
      <c r="F23" s="136"/>
      <c r="G23" s="136"/>
      <c r="H23" s="136"/>
      <c r="I23" s="136"/>
      <c r="J23" s="137"/>
      <c r="K23" s="60">
        <f t="shared" si="1"/>
        <v>0</v>
      </c>
      <c r="L23" s="61">
        <f t="shared" ref="L23:N30" si="2">$O23</f>
        <v>0</v>
      </c>
      <c r="M23" s="61">
        <f t="shared" si="2"/>
        <v>0</v>
      </c>
      <c r="N23" s="62">
        <f t="shared" si="2"/>
        <v>0</v>
      </c>
      <c r="O23" s="2"/>
      <c r="T23" t="b">
        <f>IF((O23&gt;=2),1)</f>
        <v>0</v>
      </c>
      <c r="U23"/>
      <c r="V23" t="b">
        <f>IF((O23&gt;=3),1)</f>
        <v>0</v>
      </c>
      <c r="W23"/>
      <c r="X23"/>
      <c r="Y23"/>
      <c r="Z23"/>
      <c r="AA23"/>
    </row>
    <row r="24" spans="1:27" ht="25.15" customHeight="1" thickBot="1" x14ac:dyDescent="0.3">
      <c r="A24" s="145"/>
      <c r="B24" s="158"/>
      <c r="C24" s="135" t="s">
        <v>10</v>
      </c>
      <c r="D24" s="136"/>
      <c r="E24" s="136"/>
      <c r="F24" s="136"/>
      <c r="G24" s="136"/>
      <c r="H24" s="136"/>
      <c r="I24" s="136"/>
      <c r="J24" s="137"/>
      <c r="K24" s="60">
        <f t="shared" si="1"/>
        <v>0</v>
      </c>
      <c r="L24" s="61">
        <f t="shared" si="2"/>
        <v>0</v>
      </c>
      <c r="M24" s="61">
        <f t="shared" si="2"/>
        <v>0</v>
      </c>
      <c r="N24" s="62">
        <f t="shared" si="2"/>
        <v>0</v>
      </c>
      <c r="O24" s="2"/>
      <c r="T24" t="b">
        <f>IF((O24&gt;=2),1)</f>
        <v>0</v>
      </c>
      <c r="U24"/>
      <c r="V24" t="b">
        <f>IF((O24&gt;=3),1)</f>
        <v>0</v>
      </c>
      <c r="W24"/>
      <c r="X24"/>
      <c r="Y24"/>
      <c r="Z24"/>
      <c r="AA24"/>
    </row>
    <row r="25" spans="1:27" ht="25.15" customHeight="1" thickBot="1" x14ac:dyDescent="0.3">
      <c r="A25" s="145"/>
      <c r="B25" s="158"/>
      <c r="C25" s="147" t="s">
        <v>11</v>
      </c>
      <c r="D25" s="148"/>
      <c r="E25" s="148"/>
      <c r="F25" s="148"/>
      <c r="G25" s="148"/>
      <c r="H25" s="148"/>
      <c r="I25" s="148"/>
      <c r="J25" s="149"/>
      <c r="K25" s="63">
        <f t="shared" si="1"/>
        <v>0</v>
      </c>
      <c r="L25" s="64">
        <f t="shared" si="2"/>
        <v>0</v>
      </c>
      <c r="M25" s="64">
        <f t="shared" si="2"/>
        <v>0</v>
      </c>
      <c r="N25" s="65">
        <f t="shared" si="2"/>
        <v>0</v>
      </c>
      <c r="O25" s="2"/>
      <c r="T25" t="b">
        <f>IF((O25&gt;=2),1)</f>
        <v>0</v>
      </c>
      <c r="U25"/>
      <c r="V25" t="b">
        <f>IF((O25&gt;=3),1)</f>
        <v>0</v>
      </c>
      <c r="W25"/>
      <c r="X25"/>
      <c r="Y25"/>
      <c r="Z25"/>
      <c r="AA25"/>
    </row>
    <row r="26" spans="1:27" ht="14.45" customHeight="1" thickBot="1" x14ac:dyDescent="0.3">
      <c r="A26" s="145"/>
      <c r="B26" s="76"/>
      <c r="C26" s="77"/>
      <c r="D26" s="77"/>
      <c r="E26" s="77"/>
      <c r="F26" s="77"/>
      <c r="G26" s="77"/>
      <c r="H26" s="77"/>
      <c r="I26" s="77"/>
      <c r="J26" s="48" t="str">
        <f>IF((U31+W31)=2,"Validé","NV")</f>
        <v>NV</v>
      </c>
      <c r="K26" s="78"/>
      <c r="L26" s="78"/>
      <c r="M26" s="78"/>
      <c r="N26" s="78"/>
      <c r="O26" s="70"/>
      <c r="T26">
        <f>SUM(T22:T25)</f>
        <v>0</v>
      </c>
      <c r="U26" s="89" t="b">
        <f>IF((T26=4),1)</f>
        <v>0</v>
      </c>
      <c r="V26">
        <f>SUM(V22:V25)</f>
        <v>0</v>
      </c>
      <c r="W26" s="89" t="b">
        <f>IF((V26&gt;=2),1)</f>
        <v>0</v>
      </c>
      <c r="X26">
        <f>U26+W26</f>
        <v>0</v>
      </c>
      <c r="Y26"/>
      <c r="Z26"/>
      <c r="AA26"/>
    </row>
    <row r="27" spans="1:27" ht="25.15" customHeight="1" thickBot="1" x14ac:dyDescent="0.3">
      <c r="A27" s="145"/>
      <c r="B27" s="138" t="s">
        <v>21</v>
      </c>
      <c r="C27" s="150" t="s">
        <v>12</v>
      </c>
      <c r="D27" s="151"/>
      <c r="E27" s="151"/>
      <c r="F27" s="151"/>
      <c r="G27" s="151"/>
      <c r="H27" s="151"/>
      <c r="I27" s="151"/>
      <c r="J27" s="152"/>
      <c r="K27" s="55">
        <f t="shared" si="1"/>
        <v>0</v>
      </c>
      <c r="L27" s="56">
        <f t="shared" ref="L27:M30" si="3">$O27</f>
        <v>0</v>
      </c>
      <c r="M27" s="56">
        <f t="shared" si="3"/>
        <v>0</v>
      </c>
      <c r="N27" s="57">
        <f t="shared" si="2"/>
        <v>0</v>
      </c>
      <c r="O27" s="2"/>
      <c r="T27" t="b">
        <f>IF((O27&gt;=2),1)</f>
        <v>0</v>
      </c>
      <c r="U27"/>
      <c r="V27" t="b">
        <f>IF((O27&gt;=3),1)</f>
        <v>0</v>
      </c>
      <c r="W27"/>
      <c r="X27"/>
      <c r="Y27"/>
      <c r="Z27"/>
      <c r="AA27"/>
    </row>
    <row r="28" spans="1:27" ht="25.15" customHeight="1" thickBot="1" x14ac:dyDescent="0.3">
      <c r="A28" s="145"/>
      <c r="B28" s="139"/>
      <c r="C28" s="135" t="s">
        <v>35</v>
      </c>
      <c r="D28" s="136"/>
      <c r="E28" s="136"/>
      <c r="F28" s="136"/>
      <c r="G28" s="136"/>
      <c r="H28" s="136"/>
      <c r="I28" s="136"/>
      <c r="J28" s="137"/>
      <c r="K28" s="60">
        <f t="shared" si="1"/>
        <v>0</v>
      </c>
      <c r="L28" s="61">
        <f t="shared" si="3"/>
        <v>0</v>
      </c>
      <c r="M28" s="61">
        <f t="shared" si="3"/>
        <v>0</v>
      </c>
      <c r="N28" s="62">
        <f t="shared" si="2"/>
        <v>0</v>
      </c>
      <c r="O28" s="2"/>
      <c r="T28" t="b">
        <f>IF((O28&gt;=2),1)</f>
        <v>0</v>
      </c>
      <c r="U28"/>
      <c r="V28" t="b">
        <f>IF((O28&gt;=3),1)</f>
        <v>0</v>
      </c>
      <c r="W28"/>
      <c r="X28"/>
      <c r="Y28"/>
      <c r="Z28"/>
      <c r="AA28"/>
    </row>
    <row r="29" spans="1:27" ht="25.15" customHeight="1" thickBot="1" x14ac:dyDescent="0.3">
      <c r="A29" s="145"/>
      <c r="B29" s="139"/>
      <c r="C29" s="135" t="s">
        <v>13</v>
      </c>
      <c r="D29" s="136"/>
      <c r="E29" s="136"/>
      <c r="F29" s="136"/>
      <c r="G29" s="136"/>
      <c r="H29" s="136"/>
      <c r="I29" s="136"/>
      <c r="J29" s="137"/>
      <c r="K29" s="60">
        <f t="shared" si="1"/>
        <v>0</v>
      </c>
      <c r="L29" s="61">
        <f t="shared" si="3"/>
        <v>0</v>
      </c>
      <c r="M29" s="61">
        <f t="shared" si="3"/>
        <v>0</v>
      </c>
      <c r="N29" s="62">
        <f t="shared" si="2"/>
        <v>0</v>
      </c>
      <c r="O29" s="2"/>
      <c r="T29" t="b">
        <f>IF((O29&gt;=2),1)</f>
        <v>0</v>
      </c>
      <c r="U29"/>
      <c r="V29" t="b">
        <f>IF((O29&gt;=3),1)</f>
        <v>0</v>
      </c>
      <c r="W29"/>
      <c r="X29"/>
      <c r="Y29" s="90"/>
      <c r="Z29"/>
      <c r="AA29"/>
    </row>
    <row r="30" spans="1:27" ht="25.15" customHeight="1" thickBot="1" x14ac:dyDescent="0.3">
      <c r="A30" s="146"/>
      <c r="B30" s="140"/>
      <c r="C30" s="147" t="s">
        <v>14</v>
      </c>
      <c r="D30" s="148"/>
      <c r="E30" s="148"/>
      <c r="F30" s="148"/>
      <c r="G30" s="148"/>
      <c r="H30" s="148"/>
      <c r="I30" s="148"/>
      <c r="J30" s="149"/>
      <c r="K30" s="63">
        <f t="shared" si="1"/>
        <v>0</v>
      </c>
      <c r="L30" s="64">
        <f t="shared" si="3"/>
        <v>0</v>
      </c>
      <c r="M30" s="64">
        <f t="shared" si="3"/>
        <v>0</v>
      </c>
      <c r="N30" s="65">
        <f t="shared" si="2"/>
        <v>0</v>
      </c>
      <c r="O30" s="2"/>
      <c r="T30" t="b">
        <f>IF((O30&gt;=2),1)</f>
        <v>0</v>
      </c>
      <c r="U30"/>
      <c r="V30" t="b">
        <f>IF((O30&gt;=3),1)</f>
        <v>0</v>
      </c>
      <c r="W30"/>
      <c r="X30"/>
      <c r="Y30" s="90"/>
      <c r="Z30"/>
      <c r="AA30"/>
    </row>
    <row r="31" spans="1:27" ht="25.15" customHeight="1" thickBot="1" x14ac:dyDescent="0.3">
      <c r="A31" s="79"/>
      <c r="B31" s="80"/>
      <c r="C31" s="81"/>
      <c r="D31" s="81"/>
      <c r="E31" s="81"/>
      <c r="F31" s="81"/>
      <c r="G31" s="81"/>
      <c r="H31" s="81"/>
      <c r="I31" s="81"/>
      <c r="J31" s="81"/>
      <c r="K31" s="78"/>
      <c r="L31" s="78"/>
      <c r="M31" s="78"/>
      <c r="N31" s="78"/>
      <c r="O31" s="58"/>
      <c r="T31">
        <f>SUM(T27:T30)</f>
        <v>0</v>
      </c>
      <c r="U31" s="89" t="b">
        <f>IF((T31=4),1)</f>
        <v>0</v>
      </c>
      <c r="V31">
        <f>SUM(V27:V30)</f>
        <v>0</v>
      </c>
      <c r="W31" s="89" t="b">
        <f>IF((V31&gt;=2),1)</f>
        <v>0</v>
      </c>
      <c r="X31">
        <f>U31+W31</f>
        <v>0</v>
      </c>
      <c r="Y31" s="90"/>
      <c r="Z31"/>
      <c r="AA31"/>
    </row>
    <row r="32" spans="1:27" s="36" customFormat="1" ht="27" customHeight="1" thickBot="1" x14ac:dyDescent="0.3">
      <c r="A32" s="177" t="s">
        <v>969</v>
      </c>
      <c r="B32" s="167" t="s">
        <v>968</v>
      </c>
      <c r="C32" s="168"/>
      <c r="D32" s="168"/>
      <c r="E32" s="168"/>
      <c r="F32" s="168"/>
      <c r="G32" s="168"/>
      <c r="H32" s="168"/>
      <c r="I32" s="168"/>
      <c r="J32" s="169"/>
      <c r="K32" s="96" t="s">
        <v>960</v>
      </c>
      <c r="L32" s="97" t="s">
        <v>961</v>
      </c>
      <c r="M32" s="98" t="s">
        <v>962</v>
      </c>
      <c r="N32" s="112" t="s">
        <v>963</v>
      </c>
      <c r="O32" s="181" t="s">
        <v>970</v>
      </c>
      <c r="T32"/>
      <c r="U32" s="91"/>
      <c r="V32" s="91"/>
      <c r="W32" s="91"/>
      <c r="X32" s="91"/>
      <c r="Y32" s="91"/>
      <c r="Z32" s="91"/>
      <c r="AA32" s="91"/>
    </row>
    <row r="33" spans="1:27" s="36" customFormat="1" ht="88.5" customHeight="1" thickBot="1" x14ac:dyDescent="0.3">
      <c r="A33" s="178"/>
      <c r="B33" s="175" t="s">
        <v>964</v>
      </c>
      <c r="C33" s="175"/>
      <c r="D33" s="175"/>
      <c r="E33" s="175"/>
      <c r="F33" s="175"/>
      <c r="G33" s="175"/>
      <c r="H33" s="175"/>
      <c r="I33" s="175"/>
      <c r="J33" s="176"/>
      <c r="K33" s="119"/>
      <c r="L33" s="120"/>
      <c r="M33" s="120"/>
      <c r="N33" s="121"/>
      <c r="O33" s="182"/>
      <c r="T33"/>
      <c r="U33" s="91"/>
      <c r="V33" s="91"/>
      <c r="W33" s="91"/>
      <c r="X33" s="91"/>
      <c r="Y33" s="91"/>
      <c r="Z33" s="91"/>
      <c r="AA33" s="91"/>
    </row>
    <row r="34" spans="1:27" s="36" customFormat="1" ht="11.25" customHeight="1" thickBot="1" x14ac:dyDescent="0.3">
      <c r="A34" s="109"/>
      <c r="B34" s="110"/>
      <c r="C34" s="111"/>
      <c r="D34" s="109"/>
      <c r="E34" s="109"/>
      <c r="F34" s="110"/>
      <c r="G34" s="111"/>
      <c r="H34" s="111"/>
      <c r="I34" s="111"/>
      <c r="J34" s="111"/>
      <c r="K34" s="111"/>
      <c r="L34" s="32"/>
      <c r="M34" s="32"/>
      <c r="N34" s="32"/>
      <c r="O34" s="32"/>
      <c r="T34"/>
      <c r="U34" s="91"/>
      <c r="V34" s="91"/>
      <c r="W34" s="91"/>
      <c r="X34" s="91"/>
      <c r="Y34" s="91"/>
      <c r="Z34" s="91"/>
      <c r="AA34" s="91"/>
    </row>
    <row r="35" spans="1:27" s="36" customFormat="1" ht="30" customHeight="1" thickBot="1" x14ac:dyDescent="0.3">
      <c r="A35" s="172" t="s">
        <v>17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4"/>
      <c r="T35"/>
      <c r="U35" s="91"/>
      <c r="V35" s="91"/>
      <c r="W35" s="91"/>
      <c r="X35" s="91"/>
      <c r="Y35" s="91"/>
      <c r="Z35" s="91"/>
      <c r="AA35" s="91"/>
    </row>
    <row r="36" spans="1:27" s="36" customFormat="1" ht="30" customHeight="1" thickBot="1" x14ac:dyDescent="0.3">
      <c r="A36" s="179" t="s">
        <v>965</v>
      </c>
      <c r="B36" s="180"/>
      <c r="C36" s="180"/>
      <c r="D36" s="170" t="str">
        <f>F2</f>
        <v>MAINT.MATERIELS OPT.B TP MANUT.</v>
      </c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T36"/>
      <c r="U36" s="91"/>
      <c r="V36" s="91"/>
      <c r="W36" s="91"/>
      <c r="X36" s="91"/>
      <c r="Y36" s="91"/>
      <c r="Z36" s="91"/>
      <c r="AA36" s="91"/>
    </row>
    <row r="37" spans="1:27" s="36" customFormat="1" ht="30" customHeight="1" thickBot="1" x14ac:dyDescent="0.3">
      <c r="A37" s="163" t="s">
        <v>23</v>
      </c>
      <c r="B37" s="164"/>
      <c r="C37" s="164"/>
      <c r="D37" s="165" t="s">
        <v>1021</v>
      </c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6"/>
      <c r="T37"/>
      <c r="U37" s="91"/>
      <c r="V37" s="91"/>
      <c r="W37" s="91"/>
      <c r="X37" s="91"/>
      <c r="Y37" s="91"/>
      <c r="Z37" s="91"/>
      <c r="AA37" s="91"/>
    </row>
    <row r="38" spans="1:27" ht="17.25" customHeight="1" thickBot="1" x14ac:dyDescent="0.3">
      <c r="A38" s="101"/>
      <c r="B38" s="102"/>
      <c r="C38" s="102"/>
      <c r="D38" s="102"/>
      <c r="E38" s="102"/>
      <c r="F38" s="102"/>
      <c r="G38" s="102"/>
      <c r="H38" s="102"/>
      <c r="I38" s="102"/>
      <c r="J38" s="103" t="str">
        <f>IF((U45+W45)=2,"Validé","NV")</f>
        <v>Validé</v>
      </c>
      <c r="K38" s="104">
        <v>1</v>
      </c>
      <c r="L38" s="105">
        <v>2</v>
      </c>
      <c r="M38" s="106">
        <v>3</v>
      </c>
      <c r="N38" s="107">
        <v>4</v>
      </c>
      <c r="O38" s="108" t="s">
        <v>42</v>
      </c>
      <c r="T38"/>
      <c r="U38" s="92"/>
      <c r="V38" s="92"/>
      <c r="W38" s="92"/>
      <c r="X38" s="92"/>
      <c r="Y38" s="90"/>
      <c r="Z38"/>
      <c r="AA38"/>
    </row>
    <row r="39" spans="1:27" ht="24" customHeight="1" thickBot="1" x14ac:dyDescent="0.3">
      <c r="A39" s="185" t="s">
        <v>36</v>
      </c>
      <c r="B39" s="138" t="s">
        <v>27</v>
      </c>
      <c r="C39" s="153" t="str">
        <f>VLOOKUP(V54,'COMPETENCES VOLET 3'!$B$2:$F$594,5,FALSE)</f>
        <v>C13 Rechercher, collecter des données</v>
      </c>
      <c r="D39" s="154"/>
      <c r="E39" s="154"/>
      <c r="F39" s="154"/>
      <c r="G39" s="154"/>
      <c r="H39" s="154"/>
      <c r="I39" s="154"/>
      <c r="J39" s="154"/>
      <c r="K39" s="55">
        <f t="shared" ref="K39:K44" si="4">$O39</f>
        <v>2</v>
      </c>
      <c r="L39" s="56">
        <f t="shared" ref="L39:N44" si="5">$O39</f>
        <v>2</v>
      </c>
      <c r="M39" s="56">
        <f>$O39</f>
        <v>2</v>
      </c>
      <c r="N39" s="57">
        <f t="shared" si="5"/>
        <v>2</v>
      </c>
      <c r="O39" s="2">
        <v>2</v>
      </c>
      <c r="T39">
        <f t="shared" ref="T39:T44" si="6">IF((O39&gt;=2),1)</f>
        <v>1</v>
      </c>
      <c r="U39"/>
      <c r="V39" t="b">
        <f t="shared" ref="V39:V44" si="7">IF((O39&gt;=3),1)</f>
        <v>0</v>
      </c>
      <c r="W39" s="90"/>
      <c r="X39" s="90"/>
      <c r="Y39" s="90"/>
      <c r="Z39"/>
      <c r="AA39"/>
    </row>
    <row r="40" spans="1:27" ht="24" customHeight="1" thickBot="1" x14ac:dyDescent="0.3">
      <c r="A40" s="186"/>
      <c r="B40" s="139"/>
      <c r="C40" s="153" t="str">
        <f>VLOOKUP(V55,'COMPETENCES VOLET 3'!$B$2:$F$594,5,FALSE)</f>
        <v>C21 Analyser et interpréter</v>
      </c>
      <c r="D40" s="154"/>
      <c r="E40" s="154"/>
      <c r="F40" s="154"/>
      <c r="G40" s="154"/>
      <c r="H40" s="154"/>
      <c r="I40" s="154"/>
      <c r="J40" s="154"/>
      <c r="K40" s="60">
        <f t="shared" si="4"/>
        <v>4</v>
      </c>
      <c r="L40" s="61">
        <f t="shared" si="5"/>
        <v>4</v>
      </c>
      <c r="M40" s="61">
        <f t="shared" si="5"/>
        <v>4</v>
      </c>
      <c r="N40" s="62">
        <f t="shared" si="5"/>
        <v>4</v>
      </c>
      <c r="O40" s="2">
        <v>4</v>
      </c>
      <c r="T40">
        <f t="shared" si="6"/>
        <v>1</v>
      </c>
      <c r="U40" s="90"/>
      <c r="V40">
        <f t="shared" si="7"/>
        <v>1</v>
      </c>
      <c r="W40" s="90"/>
      <c r="X40" s="90"/>
      <c r="Y40" s="90"/>
      <c r="Z40"/>
      <c r="AA40"/>
    </row>
    <row r="41" spans="1:27" ht="25.9" customHeight="1" thickBot="1" x14ac:dyDescent="0.3">
      <c r="A41" s="186"/>
      <c r="B41" s="139"/>
      <c r="C41" s="153" t="str">
        <f>VLOOKUP(V56,'COMPETENCES VOLET 3'!$B$2:$F$594,5,FALSE)</f>
        <v>C22 Etablir et représenter</v>
      </c>
      <c r="D41" s="154"/>
      <c r="E41" s="154"/>
      <c r="F41" s="154"/>
      <c r="G41" s="154"/>
      <c r="H41" s="154"/>
      <c r="I41" s="154"/>
      <c r="J41" s="154"/>
      <c r="K41" s="60">
        <f t="shared" si="4"/>
        <v>2</v>
      </c>
      <c r="L41" s="61">
        <f t="shared" si="5"/>
        <v>2</v>
      </c>
      <c r="M41" s="61">
        <f t="shared" si="5"/>
        <v>2</v>
      </c>
      <c r="N41" s="62">
        <f t="shared" si="5"/>
        <v>2</v>
      </c>
      <c r="O41" s="2">
        <v>2</v>
      </c>
      <c r="T41">
        <f t="shared" si="6"/>
        <v>1</v>
      </c>
      <c r="U41" s="90"/>
      <c r="V41" t="b">
        <f t="shared" si="7"/>
        <v>0</v>
      </c>
      <c r="W41" s="90"/>
      <c r="X41" s="90"/>
      <c r="Y41" s="90"/>
      <c r="Z41"/>
      <c r="AA41"/>
    </row>
    <row r="42" spans="1:27" ht="24" customHeight="1" thickBot="1" x14ac:dyDescent="0.3">
      <c r="A42" s="186"/>
      <c r="B42" s="139"/>
      <c r="C42" s="153" t="str">
        <f>VLOOKUP(V57,'COMPETENCES VOLET 3'!$B$2:$F$594,5,FALSE)</f>
        <v>C23 Organiser le poste de travail, le transport et la manutension</v>
      </c>
      <c r="D42" s="154"/>
      <c r="E42" s="154"/>
      <c r="F42" s="154"/>
      <c r="G42" s="154"/>
      <c r="H42" s="154"/>
      <c r="I42" s="154"/>
      <c r="J42" s="154"/>
      <c r="K42" s="60">
        <f t="shared" si="4"/>
        <v>4</v>
      </c>
      <c r="L42" s="61">
        <f t="shared" si="5"/>
        <v>4</v>
      </c>
      <c r="M42" s="61">
        <f t="shared" si="5"/>
        <v>4</v>
      </c>
      <c r="N42" s="62">
        <f t="shared" si="5"/>
        <v>4</v>
      </c>
      <c r="O42" s="2">
        <v>4</v>
      </c>
      <c r="T42">
        <f t="shared" si="6"/>
        <v>1</v>
      </c>
      <c r="U42" s="90"/>
      <c r="V42">
        <f t="shared" si="7"/>
        <v>1</v>
      </c>
      <c r="W42" s="90"/>
      <c r="X42" s="90"/>
      <c r="Y42" s="90"/>
      <c r="Z42"/>
      <c r="AA42"/>
    </row>
    <row r="43" spans="1:27" ht="27" customHeight="1" thickBot="1" x14ac:dyDescent="0.3">
      <c r="A43" s="186"/>
      <c r="B43" s="139"/>
      <c r="C43" s="153" t="str">
        <f>VLOOKUP(V58,'COMPETENCES VOLET 3'!$B$2:$F$594,5,FALSE)</f>
        <v>C32 Diagnostiquer</v>
      </c>
      <c r="D43" s="154"/>
      <c r="E43" s="154"/>
      <c r="F43" s="154"/>
      <c r="G43" s="154"/>
      <c r="H43" s="154"/>
      <c r="I43" s="154"/>
      <c r="J43" s="154"/>
      <c r="K43" s="60">
        <f t="shared" si="4"/>
        <v>2</v>
      </c>
      <c r="L43" s="61">
        <f t="shared" si="5"/>
        <v>2</v>
      </c>
      <c r="M43" s="61">
        <f t="shared" si="5"/>
        <v>2</v>
      </c>
      <c r="N43" s="62">
        <f t="shared" si="5"/>
        <v>2</v>
      </c>
      <c r="O43" s="2">
        <v>2</v>
      </c>
      <c r="T43">
        <f t="shared" si="6"/>
        <v>1</v>
      </c>
      <c r="U43"/>
      <c r="V43" t="b">
        <f t="shared" si="7"/>
        <v>0</v>
      </c>
      <c r="W43"/>
      <c r="X43"/>
      <c r="Y43"/>
      <c r="Z43"/>
      <c r="AA43"/>
    </row>
    <row r="44" spans="1:27" ht="24.75" customHeight="1" thickBot="1" x14ac:dyDescent="0.3">
      <c r="A44" s="186"/>
      <c r="B44" s="140"/>
      <c r="C44" s="153" t="str">
        <f>VLOOKUP(V59,'COMPETENCES VOLET 3'!$B$2:$F$594,5,FALSE)</f>
        <v>C33 Contrôler et mesurer</v>
      </c>
      <c r="D44" s="154"/>
      <c r="E44" s="154"/>
      <c r="F44" s="154"/>
      <c r="G44" s="154"/>
      <c r="H44" s="154"/>
      <c r="I44" s="154"/>
      <c r="J44" s="154"/>
      <c r="K44" s="63">
        <f t="shared" si="4"/>
        <v>3</v>
      </c>
      <c r="L44" s="64">
        <f t="shared" si="5"/>
        <v>3</v>
      </c>
      <c r="M44" s="64">
        <f t="shared" si="5"/>
        <v>3</v>
      </c>
      <c r="N44" s="65">
        <f t="shared" si="5"/>
        <v>3</v>
      </c>
      <c r="O44" s="2">
        <v>3</v>
      </c>
      <c r="T44">
        <f t="shared" si="6"/>
        <v>1</v>
      </c>
      <c r="U44"/>
      <c r="V44">
        <f t="shared" si="7"/>
        <v>1</v>
      </c>
      <c r="W44"/>
      <c r="X44"/>
      <c r="Y44"/>
      <c r="Z44"/>
      <c r="AA44"/>
    </row>
    <row r="45" spans="1:27" ht="18.75" customHeight="1" x14ac:dyDescent="0.25">
      <c r="A45" s="186"/>
      <c r="B45" s="188" t="s">
        <v>41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90"/>
      <c r="T45">
        <f>SUM(T39:T44)</f>
        <v>6</v>
      </c>
      <c r="U45" s="89">
        <f>IF((T45=6),1)</f>
        <v>1</v>
      </c>
      <c r="V45">
        <f>SUM(V39:V44)</f>
        <v>3</v>
      </c>
      <c r="W45" s="89">
        <f>IF((V45&gt;=3),1)</f>
        <v>1</v>
      </c>
      <c r="X45">
        <f>U45+W45</f>
        <v>2</v>
      </c>
      <c r="Y45"/>
      <c r="Z45"/>
      <c r="AA45"/>
    </row>
    <row r="46" spans="1:27" ht="19.5" customHeight="1" thickBot="1" x14ac:dyDescent="0.3">
      <c r="A46" s="186"/>
      <c r="B46" s="191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3"/>
      <c r="T46" s="93">
        <f>SUM(T11,T16,T21,T26,T31,T45)</f>
        <v>6</v>
      </c>
      <c r="U46" s="93">
        <f>SUM(U11,U16,U21,U26,U31,U45)</f>
        <v>1</v>
      </c>
      <c r="V46" s="93">
        <f>SUM(V11,V16,V21,V26,V31,V45)</f>
        <v>3</v>
      </c>
      <c r="W46" s="88" t="b">
        <f>IF(U46&gt;=6,IF(V46&gt;=13,1,0))</f>
        <v>0</v>
      </c>
      <c r="X46">
        <f>SUM(X7:X45)</f>
        <v>2</v>
      </c>
      <c r="Y46"/>
      <c r="Z46" s="94"/>
      <c r="AA46"/>
    </row>
    <row r="47" spans="1:27" ht="27.75" customHeight="1" x14ac:dyDescent="0.25">
      <c r="A47" s="186"/>
      <c r="B47" s="138" t="s">
        <v>40</v>
      </c>
      <c r="C47" s="194" t="s">
        <v>37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6"/>
      <c r="O47" s="3"/>
      <c r="T47">
        <f>IF(O47&lt;&gt;"x",0,2)</f>
        <v>0</v>
      </c>
      <c r="U47"/>
      <c r="V47"/>
      <c r="W47"/>
      <c r="X47"/>
      <c r="Y47"/>
      <c r="Z47" t="str">
        <f>IF(X46=12,IF(T50&lt;&gt;0,"FAVORABLE","xxxxxxxx"),"xxxxxxxx")</f>
        <v>xxxxxxxx</v>
      </c>
      <c r="AA47"/>
    </row>
    <row r="48" spans="1:27" ht="28.5" customHeight="1" x14ac:dyDescent="0.25">
      <c r="A48" s="186"/>
      <c r="B48" s="139"/>
      <c r="C48" s="197" t="s">
        <v>38</v>
      </c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9"/>
      <c r="O48" s="4" t="s">
        <v>959</v>
      </c>
      <c r="T48">
        <f>IF(O48&lt;&gt;"x",0,1)</f>
        <v>1</v>
      </c>
      <c r="U48"/>
      <c r="V48"/>
      <c r="W48"/>
      <c r="X48"/>
      <c r="Y48"/>
      <c r="Z48"/>
      <c r="AA48"/>
    </row>
    <row r="49" spans="1:43" ht="29.25" customHeight="1" thickBot="1" x14ac:dyDescent="0.3">
      <c r="A49" s="187"/>
      <c r="B49" s="140"/>
      <c r="C49" s="200" t="s">
        <v>39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5"/>
      <c r="T49">
        <f>IF(Q49&lt;&gt;"x",0,0)</f>
        <v>0</v>
      </c>
      <c r="U49"/>
      <c r="V49"/>
      <c r="W49"/>
      <c r="X49"/>
      <c r="Y49"/>
      <c r="Z49"/>
      <c r="AA49"/>
    </row>
    <row r="50" spans="1:43" x14ac:dyDescent="0.25">
      <c r="A50" s="71"/>
      <c r="B50" s="71"/>
      <c r="C50" s="82"/>
      <c r="D50" s="71"/>
      <c r="E50" s="71"/>
      <c r="F50" s="71"/>
      <c r="G50" s="71"/>
      <c r="H50" s="71"/>
      <c r="I50" s="71"/>
      <c r="J50" s="71"/>
      <c r="K50" s="36"/>
      <c r="L50" s="58"/>
      <c r="M50" s="36"/>
      <c r="N50" s="36"/>
      <c r="O50" s="36"/>
      <c r="T50">
        <f>SUM(T47:T49)</f>
        <v>1</v>
      </c>
      <c r="U50"/>
      <c r="V50"/>
      <c r="W50"/>
      <c r="X50"/>
      <c r="Y50"/>
      <c r="Z50"/>
      <c r="AA50"/>
    </row>
    <row r="51" spans="1:43" ht="35.25" customHeight="1" x14ac:dyDescent="0.25">
      <c r="A51" s="184" t="s">
        <v>966</v>
      </c>
      <c r="B51" s="184"/>
      <c r="C51" s="184"/>
      <c r="D51" s="184"/>
      <c r="E51" s="184"/>
      <c r="F51" s="184"/>
      <c r="G51" s="184"/>
      <c r="H51" s="184"/>
      <c r="I51" s="203" t="str">
        <f>Z47</f>
        <v>xxxxxxxx</v>
      </c>
      <c r="J51" s="203"/>
      <c r="K51" s="203"/>
      <c r="L51" s="203"/>
      <c r="M51" s="203"/>
      <c r="N51" s="203"/>
      <c r="O51" s="203"/>
      <c r="T51"/>
      <c r="U51"/>
      <c r="V51"/>
      <c r="W51"/>
      <c r="X51"/>
      <c r="Y51"/>
      <c r="Z51"/>
      <c r="AA51"/>
    </row>
    <row r="52" spans="1:43" x14ac:dyDescent="0.25">
      <c r="A52" s="71"/>
      <c r="B52" s="71"/>
      <c r="C52" s="82"/>
      <c r="D52" s="71"/>
      <c r="E52" s="71"/>
      <c r="F52" s="71"/>
      <c r="G52" s="71"/>
      <c r="H52" s="71"/>
      <c r="I52" s="71"/>
      <c r="J52" s="71"/>
      <c r="K52" s="36"/>
      <c r="L52" s="58"/>
      <c r="M52" s="36"/>
      <c r="N52" s="36"/>
      <c r="O52" s="36"/>
      <c r="T52"/>
      <c r="U52"/>
      <c r="V52"/>
      <c r="W52"/>
      <c r="X52"/>
      <c r="Y52"/>
      <c r="Z52"/>
      <c r="AA52"/>
    </row>
    <row r="53" spans="1:43" x14ac:dyDescent="0.25">
      <c r="B53" s="36"/>
      <c r="C53" s="36"/>
      <c r="D53" s="36"/>
      <c r="G53" s="83"/>
      <c r="H53" s="83"/>
      <c r="I53" s="83"/>
      <c r="J53" s="83"/>
      <c r="K53" s="83"/>
      <c r="L53" s="83"/>
      <c r="M53" s="83"/>
      <c r="N53" s="83"/>
      <c r="O53" s="43"/>
      <c r="T53"/>
      <c r="U53"/>
      <c r="V53"/>
      <c r="W53"/>
      <c r="X53"/>
      <c r="Y53"/>
      <c r="Z53"/>
      <c r="AA53"/>
    </row>
    <row r="54" spans="1:43" s="84" customFormat="1" x14ac:dyDescent="0.25">
      <c r="A54" s="33"/>
      <c r="B54" s="100"/>
      <c r="C54" s="100"/>
      <c r="D54" s="100"/>
      <c r="G54" s="99"/>
      <c r="H54" s="99"/>
      <c r="I54" s="99"/>
      <c r="J54" s="99"/>
      <c r="K54" s="99"/>
      <c r="L54" s="99"/>
      <c r="M54" s="99"/>
      <c r="N54" s="99"/>
      <c r="O54" s="99"/>
      <c r="T54" s="85">
        <f>VLOOKUP($F$2,'COMPETENCES VOLET 3'!H2:I124,2)</f>
        <v>2472522033</v>
      </c>
      <c r="U54" s="84">
        <v>1</v>
      </c>
      <c r="V54" s="84" t="str">
        <f t="shared" ref="V54:V59" si="8">CONCATENATE($T$54,U54)</f>
        <v>24725220331</v>
      </c>
      <c r="W54" s="95"/>
      <c r="X54" s="95"/>
      <c r="Y54" s="95"/>
      <c r="Z54" s="95"/>
      <c r="AA54" s="9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</row>
    <row r="55" spans="1:43" s="84" customFormat="1" x14ac:dyDescent="0.25">
      <c r="B55" s="183" t="s">
        <v>967</v>
      </c>
      <c r="C55" s="183"/>
      <c r="D55" s="183"/>
      <c r="G55" s="6"/>
      <c r="H55" s="7"/>
      <c r="I55" s="7"/>
      <c r="J55" s="7"/>
      <c r="K55" s="7"/>
      <c r="L55" s="7"/>
      <c r="M55" s="7"/>
      <c r="N55" s="7"/>
      <c r="O55" s="8"/>
      <c r="T55" s="85"/>
      <c r="U55" s="84">
        <v>2</v>
      </c>
      <c r="V55" s="84" t="str">
        <f t="shared" si="8"/>
        <v>24725220332</v>
      </c>
      <c r="W55" s="95"/>
      <c r="X55" s="95"/>
      <c r="Y55" s="95"/>
      <c r="Z55" s="95"/>
      <c r="AA55" s="9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</row>
    <row r="56" spans="1:43" s="84" customFormat="1" x14ac:dyDescent="0.25">
      <c r="B56" s="183"/>
      <c r="C56" s="183"/>
      <c r="D56" s="183"/>
      <c r="G56" s="9"/>
      <c r="H56" s="10" t="s">
        <v>24</v>
      </c>
      <c r="I56" s="10"/>
      <c r="J56" s="10"/>
      <c r="K56" s="10"/>
      <c r="L56" s="10"/>
      <c r="M56" s="10"/>
      <c r="N56" s="10"/>
      <c r="O56" s="11"/>
      <c r="T56" s="85"/>
      <c r="U56" s="84">
        <v>3</v>
      </c>
      <c r="V56" s="84" t="str">
        <f t="shared" si="8"/>
        <v>24725220333</v>
      </c>
      <c r="W56" s="95"/>
      <c r="X56" s="95"/>
      <c r="Y56" s="95"/>
      <c r="Z56" s="95"/>
      <c r="AA56" s="9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</row>
    <row r="57" spans="1:43" s="84" customFormat="1" x14ac:dyDescent="0.25">
      <c r="B57" s="183"/>
      <c r="C57" s="183"/>
      <c r="D57" s="183"/>
      <c r="G57" s="9"/>
      <c r="H57" s="10"/>
      <c r="I57" s="10"/>
      <c r="J57" s="10"/>
      <c r="K57" s="10"/>
      <c r="L57" s="10"/>
      <c r="M57" s="10"/>
      <c r="N57" s="10"/>
      <c r="O57" s="11"/>
      <c r="T57" s="85"/>
      <c r="U57" s="84">
        <v>4</v>
      </c>
      <c r="V57" s="84" t="str">
        <f t="shared" si="8"/>
        <v>24725220334</v>
      </c>
      <c r="W57" s="95"/>
      <c r="X57" s="95"/>
      <c r="Y57" s="95"/>
      <c r="Z57" s="95"/>
      <c r="AA57" s="9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</row>
    <row r="58" spans="1:43" s="84" customFormat="1" x14ac:dyDescent="0.25">
      <c r="G58" s="9"/>
      <c r="H58" s="10"/>
      <c r="I58" s="10"/>
      <c r="J58" s="10"/>
      <c r="K58" s="10"/>
      <c r="L58" s="10"/>
      <c r="M58" s="10"/>
      <c r="N58" s="10"/>
      <c r="O58" s="11"/>
      <c r="T58" s="85"/>
      <c r="U58" s="84">
        <v>5</v>
      </c>
      <c r="V58" s="84" t="str">
        <f t="shared" si="8"/>
        <v>24725220335</v>
      </c>
      <c r="W58" s="95"/>
      <c r="X58" s="95"/>
      <c r="Y58" s="95"/>
      <c r="Z58" s="95"/>
      <c r="AA58" s="9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</row>
    <row r="59" spans="1:43" s="84" customFormat="1" x14ac:dyDescent="0.25">
      <c r="G59" s="9"/>
      <c r="H59" s="10"/>
      <c r="I59" s="10"/>
      <c r="J59" s="10"/>
      <c r="K59" s="10"/>
      <c r="L59" s="10"/>
      <c r="M59" s="10"/>
      <c r="N59" s="10"/>
      <c r="O59" s="11"/>
      <c r="T59" s="85"/>
      <c r="U59" s="84">
        <v>6</v>
      </c>
      <c r="V59" s="84" t="str">
        <f t="shared" si="8"/>
        <v>24725220336</v>
      </c>
      <c r="W59" s="95"/>
      <c r="X59" s="95"/>
      <c r="Y59" s="95"/>
      <c r="Z59" s="95"/>
      <c r="AA59" s="9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</row>
    <row r="60" spans="1:43" s="84" customFormat="1" x14ac:dyDescent="0.25">
      <c r="G60" s="12"/>
      <c r="H60" s="13"/>
      <c r="I60" s="13"/>
      <c r="J60" s="13"/>
      <c r="K60" s="13"/>
      <c r="L60" s="13"/>
      <c r="M60" s="13"/>
      <c r="N60" s="13"/>
      <c r="O60" s="14" t="s">
        <v>1017</v>
      </c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</row>
    <row r="61" spans="1:43" s="84" customFormat="1" x14ac:dyDescent="0.25">
      <c r="G61" s="86"/>
      <c r="H61" s="86"/>
      <c r="I61" s="86"/>
      <c r="J61" s="86"/>
      <c r="K61" s="86"/>
      <c r="L61" s="86"/>
      <c r="M61" s="86"/>
      <c r="N61" s="86"/>
      <c r="O61" s="86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</row>
    <row r="62" spans="1:43" s="84" customFormat="1" x14ac:dyDescent="0.25"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</row>
    <row r="63" spans="1:43" s="84" customFormat="1" x14ac:dyDescent="0.25"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</row>
    <row r="64" spans="1:43" s="84" customFormat="1" x14ac:dyDescent="0.25"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</row>
    <row r="65" spans="28:43" s="84" customFormat="1" x14ac:dyDescent="0.25"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</row>
    <row r="66" spans="28:43" s="84" customFormat="1" x14ac:dyDescent="0.25"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</row>
    <row r="67" spans="28:43" s="84" customFormat="1" x14ac:dyDescent="0.25"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</row>
    <row r="68" spans="28:43" s="84" customFormat="1" x14ac:dyDescent="0.25"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</row>
    <row r="69" spans="28:43" s="84" customFormat="1" x14ac:dyDescent="0.25"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</row>
    <row r="70" spans="28:43" s="84" customFormat="1" x14ac:dyDescent="0.25"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</row>
    <row r="71" spans="28:43" s="84" customFormat="1" x14ac:dyDescent="0.25"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</row>
    <row r="72" spans="28:43" s="84" customFormat="1" x14ac:dyDescent="0.25"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</row>
    <row r="73" spans="28:43" s="84" customFormat="1" x14ac:dyDescent="0.25"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</row>
    <row r="74" spans="28:43" s="84" customFormat="1" x14ac:dyDescent="0.25"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</row>
    <row r="75" spans="28:43" s="84" customFormat="1" x14ac:dyDescent="0.25"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</row>
  </sheetData>
  <mergeCells count="59">
    <mergeCell ref="B55:D57"/>
    <mergeCell ref="C39:J39"/>
    <mergeCell ref="C40:J40"/>
    <mergeCell ref="B39:B44"/>
    <mergeCell ref="C41:J41"/>
    <mergeCell ref="A51:H51"/>
    <mergeCell ref="A39:A49"/>
    <mergeCell ref="B45:O46"/>
    <mergeCell ref="C47:N47"/>
    <mergeCell ref="C48:N48"/>
    <mergeCell ref="C49:N49"/>
    <mergeCell ref="B47:B49"/>
    <mergeCell ref="C42:J42"/>
    <mergeCell ref="I51:O51"/>
    <mergeCell ref="C43:J43"/>
    <mergeCell ref="C44:J44"/>
    <mergeCell ref="C20:J20"/>
    <mergeCell ref="A37:C37"/>
    <mergeCell ref="D37:O37"/>
    <mergeCell ref="B32:J32"/>
    <mergeCell ref="D36:O36"/>
    <mergeCell ref="A35:O35"/>
    <mergeCell ref="B33:J33"/>
    <mergeCell ref="A32:A33"/>
    <mergeCell ref="A36:C36"/>
    <mergeCell ref="B17:B20"/>
    <mergeCell ref="O32:O33"/>
    <mergeCell ref="B1:C1"/>
    <mergeCell ref="B22:B25"/>
    <mergeCell ref="C25:J25"/>
    <mergeCell ref="C13:J13"/>
    <mergeCell ref="D1:E1"/>
    <mergeCell ref="C22:J22"/>
    <mergeCell ref="C23:J23"/>
    <mergeCell ref="C24:J24"/>
    <mergeCell ref="C18:J18"/>
    <mergeCell ref="F1:K1"/>
    <mergeCell ref="F2:K2"/>
    <mergeCell ref="C10:J10"/>
    <mergeCell ref="C14:J14"/>
    <mergeCell ref="C15:J15"/>
    <mergeCell ref="C17:J17"/>
    <mergeCell ref="A3:K3"/>
    <mergeCell ref="D2:E2"/>
    <mergeCell ref="C29:J29"/>
    <mergeCell ref="C9:J9"/>
    <mergeCell ref="B27:B30"/>
    <mergeCell ref="A7:A20"/>
    <mergeCell ref="C28:J28"/>
    <mergeCell ref="A22:A30"/>
    <mergeCell ref="C30:J30"/>
    <mergeCell ref="C27:J27"/>
    <mergeCell ref="C7:J7"/>
    <mergeCell ref="C8:J8"/>
    <mergeCell ref="C12:J12"/>
    <mergeCell ref="B2:C2"/>
    <mergeCell ref="B7:B10"/>
    <mergeCell ref="B12:B15"/>
    <mergeCell ref="C19:J19"/>
  </mergeCells>
  <conditionalFormatting sqref="K7:K10">
    <cfRule type="cellIs" dxfId="31" priority="42" stopIfTrue="1" operator="greaterThanOrEqual">
      <formula>$K$6</formula>
    </cfRule>
  </conditionalFormatting>
  <conditionalFormatting sqref="L7:L10">
    <cfRule type="cellIs" dxfId="30" priority="36" stopIfTrue="1" operator="greaterThanOrEqual">
      <formula>$L$6</formula>
    </cfRule>
  </conditionalFormatting>
  <conditionalFormatting sqref="L12:L15">
    <cfRule type="cellIs" dxfId="29" priority="35" stopIfTrue="1" operator="greaterThanOrEqual">
      <formula>$L$6</formula>
    </cfRule>
  </conditionalFormatting>
  <conditionalFormatting sqref="L17:L20">
    <cfRule type="cellIs" dxfId="28" priority="34" stopIfTrue="1" operator="greaterThanOrEqual">
      <formula>$L$6</formula>
    </cfRule>
  </conditionalFormatting>
  <conditionalFormatting sqref="L22:L25">
    <cfRule type="cellIs" dxfId="27" priority="33" stopIfTrue="1" operator="greaterThanOrEqual">
      <formula>$L$6</formula>
    </cfRule>
  </conditionalFormatting>
  <conditionalFormatting sqref="L27:L30">
    <cfRule type="cellIs" dxfId="26" priority="32" stopIfTrue="1" operator="greaterThanOrEqual">
      <formula>$L$6</formula>
    </cfRule>
  </conditionalFormatting>
  <conditionalFormatting sqref="L39:L44">
    <cfRule type="cellIs" dxfId="25" priority="31" stopIfTrue="1" operator="greaterThanOrEqual">
      <formula>$L$6</formula>
    </cfRule>
  </conditionalFormatting>
  <conditionalFormatting sqref="M7:M11">
    <cfRule type="cellIs" dxfId="24" priority="30" stopIfTrue="1" operator="greaterThanOrEqual">
      <formula>$M$6</formula>
    </cfRule>
  </conditionalFormatting>
  <conditionalFormatting sqref="M12:M15">
    <cfRule type="cellIs" dxfId="23" priority="29" stopIfTrue="1" operator="greaterThanOrEqual">
      <formula>$M$6</formula>
    </cfRule>
  </conditionalFormatting>
  <conditionalFormatting sqref="M17:M20">
    <cfRule type="cellIs" dxfId="22" priority="28" stopIfTrue="1" operator="greaterThanOrEqual">
      <formula>$M$6</formula>
    </cfRule>
  </conditionalFormatting>
  <conditionalFormatting sqref="M22:M25">
    <cfRule type="cellIs" dxfId="21" priority="27" stopIfTrue="1" operator="greaterThanOrEqual">
      <formula>$M$6</formula>
    </cfRule>
  </conditionalFormatting>
  <conditionalFormatting sqref="M27:M30">
    <cfRule type="cellIs" dxfId="20" priority="26" stopIfTrue="1" operator="greaterThanOrEqual">
      <formula>$M$6</formula>
    </cfRule>
  </conditionalFormatting>
  <conditionalFormatting sqref="M39:M44">
    <cfRule type="cellIs" dxfId="19" priority="25" stopIfTrue="1" operator="greaterThanOrEqual">
      <formula>$M$6</formula>
    </cfRule>
  </conditionalFormatting>
  <conditionalFormatting sqref="K12:K15">
    <cfRule type="cellIs" dxfId="18" priority="24" stopIfTrue="1" operator="greaterThanOrEqual">
      <formula>$K$6</formula>
    </cfRule>
  </conditionalFormatting>
  <conditionalFormatting sqref="K17:K20">
    <cfRule type="cellIs" dxfId="17" priority="23" stopIfTrue="1" operator="greaterThanOrEqual">
      <formula>$K$6</formula>
    </cfRule>
  </conditionalFormatting>
  <conditionalFormatting sqref="K22:K25">
    <cfRule type="cellIs" dxfId="16" priority="22" stopIfTrue="1" operator="greaterThanOrEqual">
      <formula>$K$6</formula>
    </cfRule>
  </conditionalFormatting>
  <conditionalFormatting sqref="K27:K30">
    <cfRule type="cellIs" dxfId="15" priority="21" stopIfTrue="1" operator="greaterThanOrEqual">
      <formula>$K$6</formula>
    </cfRule>
  </conditionalFormatting>
  <conditionalFormatting sqref="K39:K44">
    <cfRule type="cellIs" dxfId="14" priority="20" stopIfTrue="1" operator="greaterThanOrEqual">
      <formula>$K$6</formula>
    </cfRule>
  </conditionalFormatting>
  <conditionalFormatting sqref="N7:N11">
    <cfRule type="cellIs" dxfId="13" priority="19" stopIfTrue="1" operator="greaterThanOrEqual">
      <formula>$N$6</formula>
    </cfRule>
  </conditionalFormatting>
  <conditionalFormatting sqref="N12:N15">
    <cfRule type="cellIs" dxfId="12" priority="18" stopIfTrue="1" operator="greaterThanOrEqual">
      <formula>$N$6</formula>
    </cfRule>
  </conditionalFormatting>
  <conditionalFormatting sqref="N17:N20">
    <cfRule type="cellIs" dxfId="11" priority="17" stopIfTrue="1" operator="greaterThanOrEqual">
      <formula>$N$6</formula>
    </cfRule>
  </conditionalFormatting>
  <conditionalFormatting sqref="N22:N25">
    <cfRule type="cellIs" dxfId="10" priority="16" stopIfTrue="1" operator="greaterThanOrEqual">
      <formula>$N$6</formula>
    </cfRule>
  </conditionalFormatting>
  <conditionalFormatting sqref="N27:N30">
    <cfRule type="cellIs" dxfId="9" priority="15" stopIfTrue="1" operator="greaterThanOrEqual">
      <formula>$N$6</formula>
    </cfRule>
  </conditionalFormatting>
  <conditionalFormatting sqref="N39:N44">
    <cfRule type="cellIs" dxfId="8" priority="14" stopIfTrue="1" operator="greaterThanOrEqual">
      <formula>$N$6</formula>
    </cfRule>
  </conditionalFormatting>
  <conditionalFormatting sqref="AP10">
    <cfRule type="cellIs" dxfId="7" priority="5" operator="greaterThanOrEqual">
      <formula>$N$7</formula>
    </cfRule>
  </conditionalFormatting>
  <conditionalFormatting sqref="AN10">
    <cfRule type="cellIs" dxfId="6" priority="8" operator="greaterThanOrEqual">
      <formula>$L$7</formula>
    </cfRule>
  </conditionalFormatting>
  <conditionalFormatting sqref="AO10">
    <cfRule type="cellIs" dxfId="5" priority="7" operator="greaterThanOrEqual">
      <formula>$M$7</formula>
    </cfRule>
  </conditionalFormatting>
  <conditionalFormatting sqref="AM10">
    <cfRule type="cellIs" dxfId="4" priority="6" stopIfTrue="1" operator="greaterThanOrEqual">
      <formula>$K$7</formula>
    </cfRule>
  </conditionalFormatting>
  <conditionalFormatting sqref="N33">
    <cfRule type="cellIs" dxfId="3" priority="1" operator="greaterThanOrEqual">
      <formula>$N$7</formula>
    </cfRule>
  </conditionalFormatting>
  <conditionalFormatting sqref="L33">
    <cfRule type="cellIs" dxfId="2" priority="4" operator="greaterThanOrEqual">
      <formula>$L$7</formula>
    </cfRule>
  </conditionalFormatting>
  <conditionalFormatting sqref="M33">
    <cfRule type="cellIs" dxfId="1" priority="3" operator="greaterThanOrEqual">
      <formula>$M$7</formula>
    </cfRule>
  </conditionalFormatting>
  <conditionalFormatting sqref="K33">
    <cfRule type="cellIs" dxfId="0" priority="2" stopIfTrue="1" operator="greaterThanOrEqual">
      <formula>$K$7</formula>
    </cfRule>
  </conditionalFormatting>
  <dataValidations count="2">
    <dataValidation type="list" allowBlank="1" showInputMessage="1" showErrorMessage="1" sqref="F2:K2">
      <formula1>LISTEBCP</formula1>
    </dataValidation>
    <dataValidation type="list" allowBlank="1" showInputMessage="1" showErrorMessage="1" sqref="D37:O37">
      <formula1>LISTEBTS</formula1>
    </dataValidation>
  </dataValidations>
  <pageMargins left="0.25" right="0.25" top="0.75" bottom="0.75" header="0.3" footer="0.3"/>
  <pageSetup paperSize="9" orientation="portrait" r:id="rId1"/>
  <headerFooter>
    <oddHeader>&amp;C&amp;"-,Gras italique"ORIENTATION - FICHE PROFIL INDIVIDUEL DE COMPETENCES
Région Académique Bourgogne - Franche - Comté</oddHeader>
  </headerFooter>
  <ignoredErrors>
    <ignoredError sqref="T11:U11 V11 T16:U16 V16 T21:U21 V21 T26:U26 V26 U31 U4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5"/>
  <sheetViews>
    <sheetView topLeftCell="C97" zoomScale="55" zoomScaleNormal="55" workbookViewId="0">
      <selection activeCell="H6" sqref="H6"/>
    </sheetView>
  </sheetViews>
  <sheetFormatPr baseColWidth="10" defaultRowHeight="15" x14ac:dyDescent="0.25"/>
  <cols>
    <col min="1" max="1" width="31.28515625" customWidth="1"/>
    <col min="2" max="2" width="20.28515625" customWidth="1"/>
    <col min="3" max="3" width="70" style="15" customWidth="1"/>
    <col min="4" max="4" width="9.5703125" style="16" customWidth="1"/>
    <col min="5" max="5" width="11" style="16" customWidth="1"/>
    <col min="6" max="6" width="76.28515625" style="15" customWidth="1"/>
    <col min="8" max="8" width="53.85546875" customWidth="1"/>
    <col min="9" max="9" width="23" customWidth="1"/>
    <col min="10" max="10" width="21.42578125" customWidth="1"/>
  </cols>
  <sheetData>
    <row r="1" spans="1:10" x14ac:dyDescent="0.25">
      <c r="A1" s="17" t="s">
        <v>47</v>
      </c>
      <c r="B1" s="17"/>
      <c r="C1" s="17" t="s">
        <v>48</v>
      </c>
      <c r="D1" s="17" t="s">
        <v>49</v>
      </c>
      <c r="E1" s="17" t="s">
        <v>50</v>
      </c>
      <c r="F1" s="17" t="s">
        <v>51</v>
      </c>
    </row>
    <row r="2" spans="1:10" x14ac:dyDescent="0.25">
      <c r="A2" s="25">
        <v>2472000233</v>
      </c>
      <c r="B2" s="18" t="str">
        <f t="shared" ref="B2:B65" si="0">CONCATENATE(A2,E2)</f>
        <v>24720002331</v>
      </c>
      <c r="C2" s="26" t="s">
        <v>108</v>
      </c>
      <c r="D2" s="27" t="s">
        <v>364</v>
      </c>
      <c r="E2" s="22">
        <v>1</v>
      </c>
      <c r="F2" s="26" t="s">
        <v>110</v>
      </c>
      <c r="H2" t="s">
        <v>482</v>
      </c>
      <c r="I2" t="s">
        <v>47</v>
      </c>
      <c r="J2" t="s">
        <v>481</v>
      </c>
    </row>
    <row r="3" spans="1:10" x14ac:dyDescent="0.25">
      <c r="A3" s="25">
        <v>2472000233</v>
      </c>
      <c r="B3" s="18" t="str">
        <f t="shared" si="0"/>
        <v>24720002332</v>
      </c>
      <c r="C3" s="26" t="s">
        <v>108</v>
      </c>
      <c r="D3" s="27" t="s">
        <v>364</v>
      </c>
      <c r="E3" s="22">
        <v>2</v>
      </c>
      <c r="F3" s="26" t="s">
        <v>111</v>
      </c>
      <c r="H3" t="s">
        <v>630</v>
      </c>
      <c r="I3">
        <v>2473300333</v>
      </c>
      <c r="J3" t="s">
        <v>365</v>
      </c>
    </row>
    <row r="4" spans="1:10" x14ac:dyDescent="0.25">
      <c r="A4" s="25">
        <v>2472000233</v>
      </c>
      <c r="B4" s="18" t="str">
        <f t="shared" si="0"/>
        <v>24720002333</v>
      </c>
      <c r="C4" s="26" t="s">
        <v>108</v>
      </c>
      <c r="D4" s="27" t="s">
        <v>364</v>
      </c>
      <c r="E4" s="22">
        <v>3</v>
      </c>
      <c r="F4" s="26" t="s">
        <v>112</v>
      </c>
      <c r="H4" t="s">
        <v>631</v>
      </c>
      <c r="I4">
        <v>2473300433</v>
      </c>
      <c r="J4" t="s">
        <v>457</v>
      </c>
    </row>
    <row r="5" spans="1:10" x14ac:dyDescent="0.25">
      <c r="A5" s="25">
        <v>2472000233</v>
      </c>
      <c r="B5" s="18" t="str">
        <f t="shared" si="0"/>
        <v>24720002334</v>
      </c>
      <c r="C5" s="26" t="s">
        <v>108</v>
      </c>
      <c r="D5" s="27" t="s">
        <v>364</v>
      </c>
      <c r="E5" s="22">
        <v>4</v>
      </c>
      <c r="F5" s="26" t="s">
        <v>113</v>
      </c>
      <c r="H5" t="s">
        <v>585</v>
      </c>
      <c r="I5">
        <v>2472530233</v>
      </c>
      <c r="J5" t="s">
        <v>584</v>
      </c>
    </row>
    <row r="6" spans="1:10" x14ac:dyDescent="0.25">
      <c r="A6" s="25">
        <v>2472000233</v>
      </c>
      <c r="B6" s="18" t="str">
        <f t="shared" si="0"/>
        <v>24720002335</v>
      </c>
      <c r="C6" s="26" t="s">
        <v>108</v>
      </c>
      <c r="D6" s="27" t="s">
        <v>364</v>
      </c>
      <c r="E6" s="22">
        <v>5</v>
      </c>
      <c r="F6" s="26" t="s">
        <v>114</v>
      </c>
      <c r="H6" t="s">
        <v>588</v>
      </c>
      <c r="I6">
        <v>2472530433</v>
      </c>
      <c r="J6" t="s">
        <v>587</v>
      </c>
    </row>
    <row r="7" spans="1:10" x14ac:dyDescent="0.25">
      <c r="A7" s="25">
        <v>2472000233</v>
      </c>
      <c r="B7" s="18" t="str">
        <f t="shared" si="0"/>
        <v>24720002336</v>
      </c>
      <c r="C7" s="26" t="s">
        <v>108</v>
      </c>
      <c r="D7" s="27" t="s">
        <v>364</v>
      </c>
      <c r="E7" s="22">
        <v>6</v>
      </c>
      <c r="F7" s="26" t="s">
        <v>115</v>
      </c>
      <c r="H7" t="s">
        <v>586</v>
      </c>
      <c r="I7">
        <v>2472530333</v>
      </c>
      <c r="J7" t="s">
        <v>312</v>
      </c>
    </row>
    <row r="8" spans="1:10" ht="30" x14ac:dyDescent="0.25">
      <c r="A8" s="18">
        <v>2472010233</v>
      </c>
      <c r="B8" s="18" t="str">
        <f t="shared" si="0"/>
        <v>24720102331</v>
      </c>
      <c r="C8" s="21" t="s">
        <v>330</v>
      </c>
      <c r="D8" s="22" t="s">
        <v>93</v>
      </c>
      <c r="E8" s="22">
        <v>1</v>
      </c>
      <c r="F8" s="21" t="s">
        <v>332</v>
      </c>
      <c r="H8" t="s">
        <v>650</v>
      </c>
      <c r="I8">
        <v>2762100133</v>
      </c>
      <c r="J8" t="s">
        <v>369</v>
      </c>
    </row>
    <row r="9" spans="1:10" x14ac:dyDescent="0.25">
      <c r="A9" s="18">
        <v>2472010233</v>
      </c>
      <c r="B9" s="18" t="str">
        <f t="shared" si="0"/>
        <v>24720102332</v>
      </c>
      <c r="C9" s="21" t="s">
        <v>330</v>
      </c>
      <c r="D9" s="22" t="s">
        <v>93</v>
      </c>
      <c r="E9" s="22">
        <v>2</v>
      </c>
      <c r="F9" s="21" t="s">
        <v>333</v>
      </c>
      <c r="H9" t="s">
        <v>538</v>
      </c>
      <c r="I9">
        <v>2472330433</v>
      </c>
      <c r="J9" t="s">
        <v>537</v>
      </c>
    </row>
    <row r="10" spans="1:10" ht="30" x14ac:dyDescent="0.25">
      <c r="A10" s="18">
        <v>2472010233</v>
      </c>
      <c r="B10" s="18" t="str">
        <f t="shared" si="0"/>
        <v>24720102333</v>
      </c>
      <c r="C10" s="21" t="s">
        <v>330</v>
      </c>
      <c r="D10" s="22" t="s">
        <v>93</v>
      </c>
      <c r="E10" s="22">
        <v>3</v>
      </c>
      <c r="F10" s="21" t="s">
        <v>334</v>
      </c>
      <c r="H10" t="s">
        <v>666</v>
      </c>
      <c r="I10">
        <v>2762140533</v>
      </c>
      <c r="J10" t="s">
        <v>467</v>
      </c>
    </row>
    <row r="11" spans="1:10" ht="30" x14ac:dyDescent="0.25">
      <c r="A11" s="18">
        <v>2472010233</v>
      </c>
      <c r="B11" s="18" t="str">
        <f t="shared" si="0"/>
        <v>24720102334</v>
      </c>
      <c r="C11" s="21" t="s">
        <v>330</v>
      </c>
      <c r="D11" s="22" t="s">
        <v>93</v>
      </c>
      <c r="E11" s="22">
        <v>4</v>
      </c>
      <c r="F11" s="21" t="s">
        <v>335</v>
      </c>
      <c r="H11" t="s">
        <v>625</v>
      </c>
      <c r="I11">
        <v>2473230333</v>
      </c>
      <c r="J11" t="s">
        <v>296</v>
      </c>
    </row>
    <row r="12" spans="1:10" x14ac:dyDescent="0.25">
      <c r="A12" s="18">
        <v>2472010233</v>
      </c>
      <c r="B12" s="18" t="str">
        <f t="shared" si="0"/>
        <v>24720102335</v>
      </c>
      <c r="C12" s="21" t="s">
        <v>330</v>
      </c>
      <c r="D12" s="22" t="s">
        <v>93</v>
      </c>
      <c r="E12" s="22">
        <v>5</v>
      </c>
      <c r="F12" s="21" t="s">
        <v>336</v>
      </c>
      <c r="H12" t="s">
        <v>505</v>
      </c>
      <c r="I12">
        <v>2472230433</v>
      </c>
      <c r="J12" t="s">
        <v>504</v>
      </c>
    </row>
    <row r="13" spans="1:10" ht="30" x14ac:dyDescent="0.25">
      <c r="A13" s="18">
        <v>2472010233</v>
      </c>
      <c r="B13" s="18" t="str">
        <f t="shared" si="0"/>
        <v>24720102336</v>
      </c>
      <c r="C13" s="21" t="s">
        <v>330</v>
      </c>
      <c r="D13" s="22" t="s">
        <v>93</v>
      </c>
      <c r="E13" s="22">
        <v>6</v>
      </c>
      <c r="F13" s="21" t="s">
        <v>337</v>
      </c>
      <c r="H13" t="s">
        <v>507</v>
      </c>
      <c r="I13">
        <v>2472230533</v>
      </c>
      <c r="J13" t="s">
        <v>506</v>
      </c>
    </row>
    <row r="14" spans="1:10" x14ac:dyDescent="0.25">
      <c r="A14" s="25">
        <v>2472200333</v>
      </c>
      <c r="B14" s="18" t="str">
        <f t="shared" si="0"/>
        <v>24722003331</v>
      </c>
      <c r="C14" s="28" t="s">
        <v>373</v>
      </c>
      <c r="D14" s="27" t="s">
        <v>432</v>
      </c>
      <c r="E14" s="22">
        <v>1</v>
      </c>
      <c r="F14" s="28" t="s">
        <v>708</v>
      </c>
      <c r="H14" t="s">
        <v>519</v>
      </c>
      <c r="I14">
        <v>2472300333</v>
      </c>
      <c r="J14" t="s">
        <v>518</v>
      </c>
    </row>
    <row r="15" spans="1:10" x14ac:dyDescent="0.25">
      <c r="A15" s="25">
        <v>2472200333</v>
      </c>
      <c r="B15" s="18" t="str">
        <f t="shared" si="0"/>
        <v>24722003332</v>
      </c>
      <c r="C15" s="28" t="s">
        <v>373</v>
      </c>
      <c r="D15" s="27" t="s">
        <v>432</v>
      </c>
      <c r="E15" s="22">
        <v>2</v>
      </c>
      <c r="F15" s="28" t="s">
        <v>709</v>
      </c>
      <c r="H15" t="s">
        <v>553</v>
      </c>
      <c r="I15">
        <v>2472420233</v>
      </c>
      <c r="J15" t="s">
        <v>371</v>
      </c>
    </row>
    <row r="16" spans="1:10" x14ac:dyDescent="0.25">
      <c r="A16" s="25">
        <v>2472200333</v>
      </c>
      <c r="B16" s="18" t="str">
        <f t="shared" si="0"/>
        <v>24722003333</v>
      </c>
      <c r="C16" s="28" t="s">
        <v>373</v>
      </c>
      <c r="D16" s="27" t="s">
        <v>432</v>
      </c>
      <c r="E16" s="22">
        <v>3</v>
      </c>
      <c r="F16" s="28" t="s">
        <v>710</v>
      </c>
      <c r="H16" t="s">
        <v>511</v>
      </c>
      <c r="I16">
        <v>2472240333</v>
      </c>
      <c r="J16" t="s">
        <v>510</v>
      </c>
    </row>
    <row r="17" spans="1:10" x14ac:dyDescent="0.25">
      <c r="A17" s="25">
        <v>2472200333</v>
      </c>
      <c r="B17" s="18" t="str">
        <f t="shared" si="0"/>
        <v>24722003334</v>
      </c>
      <c r="C17" s="28" t="s">
        <v>373</v>
      </c>
      <c r="D17" s="27" t="s">
        <v>432</v>
      </c>
      <c r="E17" s="22">
        <v>4</v>
      </c>
      <c r="F17" s="28" t="s">
        <v>711</v>
      </c>
      <c r="H17" t="s">
        <v>509</v>
      </c>
      <c r="I17">
        <v>2472240233</v>
      </c>
      <c r="J17" t="s">
        <v>508</v>
      </c>
    </row>
    <row r="18" spans="1:10" x14ac:dyDescent="0.25">
      <c r="A18" s="25">
        <v>2472200333</v>
      </c>
      <c r="B18" s="18" t="str">
        <f t="shared" si="0"/>
        <v>24722003335</v>
      </c>
      <c r="C18" s="28" t="s">
        <v>373</v>
      </c>
      <c r="D18" s="27" t="s">
        <v>432</v>
      </c>
      <c r="E18" s="22">
        <v>5</v>
      </c>
      <c r="F18" s="28" t="s">
        <v>712</v>
      </c>
      <c r="H18" t="s">
        <v>527</v>
      </c>
      <c r="I18">
        <v>2472320233</v>
      </c>
      <c r="J18" t="s">
        <v>526</v>
      </c>
    </row>
    <row r="19" spans="1:10" x14ac:dyDescent="0.25">
      <c r="A19" s="25">
        <v>2472200333</v>
      </c>
      <c r="B19" s="18" t="str">
        <f t="shared" si="0"/>
        <v>24722003336</v>
      </c>
      <c r="C19" s="28" t="s">
        <v>373</v>
      </c>
      <c r="D19" s="27" t="s">
        <v>432</v>
      </c>
      <c r="E19" s="22">
        <v>6</v>
      </c>
      <c r="F19" s="28" t="s">
        <v>713</v>
      </c>
      <c r="H19" t="s">
        <v>540</v>
      </c>
      <c r="I19">
        <v>2472340333</v>
      </c>
      <c r="J19" t="s">
        <v>539</v>
      </c>
    </row>
    <row r="20" spans="1:10" ht="30" x14ac:dyDescent="0.25">
      <c r="A20" s="18">
        <v>2472200433</v>
      </c>
      <c r="B20" s="18" t="str">
        <f t="shared" si="0"/>
        <v>24722004331</v>
      </c>
      <c r="C20" s="19" t="s">
        <v>234</v>
      </c>
      <c r="D20" s="20" t="s">
        <v>187</v>
      </c>
      <c r="E20" s="20">
        <v>1</v>
      </c>
      <c r="F20" s="19" t="s">
        <v>236</v>
      </c>
      <c r="H20" t="s">
        <v>589</v>
      </c>
      <c r="I20">
        <v>2472530533</v>
      </c>
      <c r="J20" t="s">
        <v>463</v>
      </c>
    </row>
    <row r="21" spans="1:10" ht="30" x14ac:dyDescent="0.25">
      <c r="A21" s="18">
        <v>2472200433</v>
      </c>
      <c r="B21" s="18" t="str">
        <f t="shared" si="0"/>
        <v>24722004332</v>
      </c>
      <c r="C21" s="19" t="s">
        <v>234</v>
      </c>
      <c r="D21" s="20" t="s">
        <v>187</v>
      </c>
      <c r="E21" s="20">
        <v>2</v>
      </c>
      <c r="F21" s="19" t="s">
        <v>237</v>
      </c>
      <c r="H21" t="s">
        <v>492</v>
      </c>
      <c r="I21">
        <v>2472200333</v>
      </c>
      <c r="J21" t="s">
        <v>491</v>
      </c>
    </row>
    <row r="22" spans="1:10" ht="30" x14ac:dyDescent="0.25">
      <c r="A22" s="18">
        <v>2472200433</v>
      </c>
      <c r="B22" s="18" t="str">
        <f t="shared" si="0"/>
        <v>24722004333</v>
      </c>
      <c r="C22" s="19" t="s">
        <v>234</v>
      </c>
      <c r="D22" s="20" t="s">
        <v>187</v>
      </c>
      <c r="E22" s="20">
        <v>3</v>
      </c>
      <c r="F22" s="19" t="s">
        <v>238</v>
      </c>
      <c r="H22" t="s">
        <v>496</v>
      </c>
      <c r="I22">
        <v>2472210433</v>
      </c>
      <c r="J22" t="s">
        <v>495</v>
      </c>
    </row>
    <row r="23" spans="1:10" ht="30" x14ac:dyDescent="0.25">
      <c r="A23" s="18">
        <v>2472200433</v>
      </c>
      <c r="B23" s="18" t="str">
        <f t="shared" si="0"/>
        <v>24722004334</v>
      </c>
      <c r="C23" s="19" t="s">
        <v>234</v>
      </c>
      <c r="D23" s="20" t="s">
        <v>187</v>
      </c>
      <c r="E23" s="20">
        <v>4</v>
      </c>
      <c r="F23" s="19" t="s">
        <v>239</v>
      </c>
      <c r="H23" t="s">
        <v>497</v>
      </c>
      <c r="I23">
        <v>2472210533</v>
      </c>
      <c r="J23" t="s">
        <v>497</v>
      </c>
    </row>
    <row r="24" spans="1:10" ht="30" x14ac:dyDescent="0.25">
      <c r="A24" s="18">
        <v>2472200433</v>
      </c>
      <c r="B24" s="18" t="str">
        <f t="shared" si="0"/>
        <v>24722004335</v>
      </c>
      <c r="C24" s="19" t="s">
        <v>234</v>
      </c>
      <c r="D24" s="20" t="s">
        <v>187</v>
      </c>
      <c r="E24" s="20">
        <v>5</v>
      </c>
      <c r="F24" s="19" t="s">
        <v>240</v>
      </c>
      <c r="H24" t="s">
        <v>651</v>
      </c>
      <c r="I24">
        <v>2762110833</v>
      </c>
      <c r="J24" t="s">
        <v>471</v>
      </c>
    </row>
    <row r="25" spans="1:10" ht="30" x14ac:dyDescent="0.25">
      <c r="A25" s="18">
        <v>2472200433</v>
      </c>
      <c r="B25" s="18" t="str">
        <f t="shared" si="0"/>
        <v>24722004336</v>
      </c>
      <c r="C25" s="19" t="s">
        <v>234</v>
      </c>
      <c r="D25" s="20" t="s">
        <v>187</v>
      </c>
      <c r="E25" s="20">
        <v>6</v>
      </c>
      <c r="F25" s="19" t="s">
        <v>241</v>
      </c>
      <c r="H25" t="s">
        <v>658</v>
      </c>
      <c r="I25">
        <v>2762120733</v>
      </c>
      <c r="J25" t="s">
        <v>473</v>
      </c>
    </row>
    <row r="26" spans="1:10" x14ac:dyDescent="0.25">
      <c r="A26" s="18">
        <v>2472210633</v>
      </c>
      <c r="B26" s="18" t="str">
        <f t="shared" si="0"/>
        <v>24722106331</v>
      </c>
      <c r="C26" s="19" t="s">
        <v>384</v>
      </c>
      <c r="D26" s="20" t="s">
        <v>132</v>
      </c>
      <c r="E26" s="20">
        <v>1</v>
      </c>
      <c r="F26" s="19" t="s">
        <v>386</v>
      </c>
      <c r="H26" t="s">
        <v>653</v>
      </c>
      <c r="I26">
        <v>2762110933</v>
      </c>
      <c r="J26" t="s">
        <v>652</v>
      </c>
    </row>
    <row r="27" spans="1:10" x14ac:dyDescent="0.25">
      <c r="A27" s="18">
        <v>2472210633</v>
      </c>
      <c r="B27" s="18" t="str">
        <f t="shared" si="0"/>
        <v>24722106332</v>
      </c>
      <c r="C27" s="19" t="s">
        <v>384</v>
      </c>
      <c r="D27" s="20" t="s">
        <v>132</v>
      </c>
      <c r="E27" s="20">
        <v>2</v>
      </c>
      <c r="F27" s="19" t="s">
        <v>380</v>
      </c>
      <c r="H27" t="s">
        <v>611</v>
      </c>
      <c r="I27">
        <v>2473110533</v>
      </c>
      <c r="J27" t="s">
        <v>610</v>
      </c>
    </row>
    <row r="28" spans="1:10" x14ac:dyDescent="0.25">
      <c r="A28" s="18">
        <v>2472210633</v>
      </c>
      <c r="B28" s="18" t="str">
        <f t="shared" si="0"/>
        <v>24722106333</v>
      </c>
      <c r="C28" s="19" t="s">
        <v>384</v>
      </c>
      <c r="D28" s="20" t="s">
        <v>132</v>
      </c>
      <c r="E28" s="20">
        <v>3</v>
      </c>
      <c r="F28" s="19" t="s">
        <v>381</v>
      </c>
      <c r="H28" t="s">
        <v>490</v>
      </c>
      <c r="I28">
        <v>2472130233</v>
      </c>
      <c r="J28" t="s">
        <v>489</v>
      </c>
    </row>
    <row r="29" spans="1:10" x14ac:dyDescent="0.25">
      <c r="A29" s="18">
        <v>2472210633</v>
      </c>
      <c r="B29" s="18" t="str">
        <f t="shared" si="0"/>
        <v>24722106334</v>
      </c>
      <c r="C29" s="19" t="s">
        <v>384</v>
      </c>
      <c r="D29" s="20" t="s">
        <v>132</v>
      </c>
      <c r="E29" s="20">
        <v>4</v>
      </c>
      <c r="F29" s="19" t="s">
        <v>387</v>
      </c>
      <c r="H29" t="s">
        <v>990</v>
      </c>
      <c r="I29" s="124" t="s">
        <v>991</v>
      </c>
      <c r="J29" s="122" t="s">
        <v>989</v>
      </c>
    </row>
    <row r="30" spans="1:10" x14ac:dyDescent="0.25">
      <c r="A30" s="18">
        <v>2472210633</v>
      </c>
      <c r="B30" s="18" t="str">
        <f t="shared" si="0"/>
        <v>24722106335</v>
      </c>
      <c r="C30" s="19" t="s">
        <v>384</v>
      </c>
      <c r="D30" s="20" t="s">
        <v>132</v>
      </c>
      <c r="E30" s="20">
        <v>5</v>
      </c>
      <c r="F30" s="19" t="s">
        <v>388</v>
      </c>
      <c r="H30" t="s">
        <v>639</v>
      </c>
      <c r="I30">
        <v>2473340333</v>
      </c>
      <c r="J30" t="s">
        <v>638</v>
      </c>
    </row>
    <row r="31" spans="1:10" ht="15" customHeight="1" x14ac:dyDescent="0.25">
      <c r="A31" s="18">
        <v>2472210633</v>
      </c>
      <c r="B31" s="18" t="str">
        <f t="shared" si="0"/>
        <v>24722106336</v>
      </c>
      <c r="C31" s="19" t="s">
        <v>384</v>
      </c>
      <c r="D31" s="20" t="s">
        <v>132</v>
      </c>
      <c r="E31" s="20">
        <v>6</v>
      </c>
      <c r="F31" s="19" t="s">
        <v>383</v>
      </c>
      <c r="H31" t="s">
        <v>660</v>
      </c>
      <c r="I31">
        <v>2762121033</v>
      </c>
      <c r="J31" t="s">
        <v>659</v>
      </c>
    </row>
    <row r="32" spans="1:10" x14ac:dyDescent="0.25">
      <c r="A32" s="25">
        <v>2472250333</v>
      </c>
      <c r="B32" s="18" t="str">
        <f t="shared" si="0"/>
        <v>24722503331</v>
      </c>
      <c r="C32" s="19" t="s">
        <v>147</v>
      </c>
      <c r="D32" s="20" t="s">
        <v>374</v>
      </c>
      <c r="E32" s="20">
        <v>1</v>
      </c>
      <c r="F32" s="19" t="s">
        <v>149</v>
      </c>
      <c r="H32" t="s">
        <v>661</v>
      </c>
      <c r="I32">
        <v>2762121133</v>
      </c>
      <c r="J32" t="s">
        <v>469</v>
      </c>
    </row>
    <row r="33" spans="1:10" x14ac:dyDescent="0.25">
      <c r="A33" s="25">
        <v>2472250333</v>
      </c>
      <c r="B33" s="18" t="str">
        <f t="shared" si="0"/>
        <v>24722503332</v>
      </c>
      <c r="C33" s="19" t="s">
        <v>147</v>
      </c>
      <c r="D33" s="20" t="s">
        <v>374</v>
      </c>
      <c r="E33" s="20">
        <v>2</v>
      </c>
      <c r="F33" s="19" t="s">
        <v>150</v>
      </c>
      <c r="H33" t="s">
        <v>614</v>
      </c>
      <c r="I33">
        <v>2473110733</v>
      </c>
      <c r="J33" t="s">
        <v>461</v>
      </c>
    </row>
    <row r="34" spans="1:10" x14ac:dyDescent="0.25">
      <c r="A34" s="25">
        <v>2472250333</v>
      </c>
      <c r="B34" s="18" t="str">
        <f t="shared" si="0"/>
        <v>24722503333</v>
      </c>
      <c r="C34" s="19" t="s">
        <v>147</v>
      </c>
      <c r="D34" s="20" t="s">
        <v>374</v>
      </c>
      <c r="E34" s="20">
        <v>3</v>
      </c>
      <c r="F34" s="19" t="s">
        <v>151</v>
      </c>
      <c r="H34" t="s">
        <v>597</v>
      </c>
      <c r="I34">
        <v>2472541033</v>
      </c>
      <c r="J34" t="s">
        <v>596</v>
      </c>
    </row>
    <row r="35" spans="1:10" x14ac:dyDescent="0.25">
      <c r="A35" s="25">
        <v>2472250333</v>
      </c>
      <c r="B35" s="18" t="str">
        <f t="shared" si="0"/>
        <v>24722503334</v>
      </c>
      <c r="C35" s="19" t="s">
        <v>147</v>
      </c>
      <c r="D35" s="20" t="s">
        <v>374</v>
      </c>
      <c r="E35" s="20">
        <v>4</v>
      </c>
      <c r="F35" s="19" t="s">
        <v>152</v>
      </c>
      <c r="H35" t="s">
        <v>499</v>
      </c>
      <c r="I35">
        <v>2472210633</v>
      </c>
      <c r="J35" t="s">
        <v>498</v>
      </c>
    </row>
    <row r="36" spans="1:10" x14ac:dyDescent="0.25">
      <c r="A36" s="25">
        <v>2472250333</v>
      </c>
      <c r="B36" s="18" t="str">
        <f t="shared" si="0"/>
        <v>24722503335</v>
      </c>
      <c r="C36" s="19" t="s">
        <v>147</v>
      </c>
      <c r="D36" s="20" t="s">
        <v>374</v>
      </c>
      <c r="E36" s="20">
        <v>5</v>
      </c>
      <c r="F36" s="19" t="s">
        <v>153</v>
      </c>
      <c r="H36" t="s">
        <v>488</v>
      </c>
      <c r="I36">
        <v>2472120433</v>
      </c>
      <c r="J36" t="s">
        <v>487</v>
      </c>
    </row>
    <row r="37" spans="1:10" x14ac:dyDescent="0.25">
      <c r="A37" s="25">
        <v>2472250333</v>
      </c>
      <c r="B37" s="18" t="str">
        <f t="shared" si="0"/>
        <v>24722503336</v>
      </c>
      <c r="C37" s="19" t="s">
        <v>147</v>
      </c>
      <c r="D37" s="20" t="s">
        <v>374</v>
      </c>
      <c r="E37" s="20">
        <v>6</v>
      </c>
      <c r="F37" s="19" t="s">
        <v>154</v>
      </c>
      <c r="H37" t="s">
        <v>567</v>
      </c>
      <c r="I37">
        <v>2472500833</v>
      </c>
      <c r="J37" t="s">
        <v>566</v>
      </c>
    </row>
    <row r="38" spans="1:10" x14ac:dyDescent="0.25">
      <c r="A38" s="18">
        <v>2472270333</v>
      </c>
      <c r="B38" s="18" t="str">
        <f t="shared" si="0"/>
        <v>24722703331</v>
      </c>
      <c r="C38" s="19" t="s">
        <v>60</v>
      </c>
      <c r="D38" s="20" t="s">
        <v>216</v>
      </c>
      <c r="E38" s="20">
        <v>1</v>
      </c>
      <c r="F38" s="19" t="s">
        <v>62</v>
      </c>
      <c r="H38" t="s">
        <v>599</v>
      </c>
      <c r="I38">
        <v>2472550633</v>
      </c>
      <c r="J38" t="s">
        <v>598</v>
      </c>
    </row>
    <row r="39" spans="1:10" x14ac:dyDescent="0.25">
      <c r="A39" s="18">
        <v>2472270333</v>
      </c>
      <c r="B39" s="18" t="str">
        <f t="shared" si="0"/>
        <v>24722703332</v>
      </c>
      <c r="C39" s="19" t="s">
        <v>60</v>
      </c>
      <c r="D39" s="20" t="s">
        <v>216</v>
      </c>
      <c r="E39" s="20">
        <v>2</v>
      </c>
      <c r="F39" s="19" t="s">
        <v>63</v>
      </c>
      <c r="H39" t="s">
        <v>640</v>
      </c>
      <c r="I39">
        <v>2473360133</v>
      </c>
      <c r="J39" t="s">
        <v>389</v>
      </c>
    </row>
    <row r="40" spans="1:10" x14ac:dyDescent="0.25">
      <c r="A40" s="18">
        <v>2472270333</v>
      </c>
      <c r="B40" s="18" t="str">
        <f t="shared" si="0"/>
        <v>24722703333</v>
      </c>
      <c r="C40" s="19" t="s">
        <v>60</v>
      </c>
      <c r="D40" s="20" t="s">
        <v>216</v>
      </c>
      <c r="E40" s="20">
        <v>3</v>
      </c>
      <c r="F40" s="19" t="s">
        <v>64</v>
      </c>
      <c r="H40" t="s">
        <v>484</v>
      </c>
      <c r="I40">
        <v>2472000233</v>
      </c>
      <c r="J40" t="s">
        <v>483</v>
      </c>
    </row>
    <row r="41" spans="1:10" x14ac:dyDescent="0.25">
      <c r="A41" s="18">
        <v>2472270333</v>
      </c>
      <c r="B41" s="18" t="str">
        <f t="shared" si="0"/>
        <v>24722703334</v>
      </c>
      <c r="C41" s="19" t="s">
        <v>60</v>
      </c>
      <c r="D41" s="20" t="s">
        <v>216</v>
      </c>
      <c r="E41" s="20">
        <v>4</v>
      </c>
      <c r="F41" s="19" t="s">
        <v>65</v>
      </c>
      <c r="H41" t="s">
        <v>550</v>
      </c>
      <c r="I41">
        <v>2472340833</v>
      </c>
      <c r="J41" t="s">
        <v>549</v>
      </c>
    </row>
    <row r="42" spans="1:10" x14ac:dyDescent="0.25">
      <c r="A42" s="18">
        <v>2472270333</v>
      </c>
      <c r="B42" s="18" t="str">
        <f t="shared" si="0"/>
        <v>24722703335</v>
      </c>
      <c r="C42" s="19" t="s">
        <v>60</v>
      </c>
      <c r="D42" s="20" t="s">
        <v>216</v>
      </c>
      <c r="E42" s="20">
        <v>5</v>
      </c>
      <c r="F42" s="19" t="s">
        <v>66</v>
      </c>
      <c r="H42" t="s">
        <v>622</v>
      </c>
      <c r="I42">
        <v>2473220633</v>
      </c>
      <c r="J42" t="s">
        <v>621</v>
      </c>
    </row>
    <row r="43" spans="1:10" x14ac:dyDescent="0.25">
      <c r="A43" s="18">
        <v>2472270333</v>
      </c>
      <c r="B43" s="18" t="str">
        <f t="shared" si="0"/>
        <v>24722703336</v>
      </c>
      <c r="C43" s="19" t="s">
        <v>60</v>
      </c>
      <c r="D43" s="20" t="s">
        <v>216</v>
      </c>
      <c r="E43" s="20">
        <v>6</v>
      </c>
      <c r="F43" s="19" t="s">
        <v>67</v>
      </c>
      <c r="H43" t="s">
        <v>503</v>
      </c>
      <c r="I43">
        <v>2472230333</v>
      </c>
      <c r="J43" t="s">
        <v>502</v>
      </c>
    </row>
    <row r="44" spans="1:10" x14ac:dyDescent="0.25">
      <c r="A44" s="18">
        <v>2472270433</v>
      </c>
      <c r="B44" s="18" t="str">
        <f t="shared" si="0"/>
        <v>24722704331</v>
      </c>
      <c r="C44" s="19" t="s">
        <v>68</v>
      </c>
      <c r="D44" s="20" t="s">
        <v>274</v>
      </c>
      <c r="E44" s="20">
        <v>1</v>
      </c>
      <c r="F44" s="19" t="s">
        <v>70</v>
      </c>
      <c r="H44" t="s">
        <v>665</v>
      </c>
      <c r="I44">
        <v>2762130333</v>
      </c>
      <c r="J44" t="s">
        <v>475</v>
      </c>
    </row>
    <row r="45" spans="1:10" x14ac:dyDescent="0.25">
      <c r="A45" s="18">
        <v>2472270433</v>
      </c>
      <c r="B45" s="18" t="str">
        <f t="shared" si="0"/>
        <v>24722704332</v>
      </c>
      <c r="C45" s="19" t="s">
        <v>68</v>
      </c>
      <c r="D45" s="20" t="s">
        <v>274</v>
      </c>
      <c r="E45" s="20">
        <v>2</v>
      </c>
      <c r="F45" s="19" t="s">
        <v>71</v>
      </c>
      <c r="H45" t="s">
        <v>664</v>
      </c>
      <c r="I45">
        <v>2762130233</v>
      </c>
      <c r="J45" t="s">
        <v>477</v>
      </c>
    </row>
    <row r="46" spans="1:10" x14ac:dyDescent="0.25">
      <c r="A46" s="18">
        <v>2472270433</v>
      </c>
      <c r="B46" s="18" t="str">
        <f t="shared" si="0"/>
        <v>24722704333</v>
      </c>
      <c r="C46" s="19" t="s">
        <v>68</v>
      </c>
      <c r="D46" s="20" t="s">
        <v>274</v>
      </c>
      <c r="E46" s="20">
        <v>3</v>
      </c>
      <c r="F46" s="19" t="s">
        <v>72</v>
      </c>
      <c r="H46" t="s">
        <v>644</v>
      </c>
      <c r="I46">
        <v>2473430333</v>
      </c>
      <c r="J46" t="s">
        <v>643</v>
      </c>
    </row>
    <row r="47" spans="1:10" x14ac:dyDescent="0.25">
      <c r="A47" s="18">
        <v>2472270433</v>
      </c>
      <c r="B47" s="18" t="str">
        <f t="shared" si="0"/>
        <v>24722704334</v>
      </c>
      <c r="C47" s="19" t="s">
        <v>68</v>
      </c>
      <c r="D47" s="20" t="s">
        <v>274</v>
      </c>
      <c r="E47" s="20">
        <v>4</v>
      </c>
      <c r="F47" s="19" t="s">
        <v>73</v>
      </c>
      <c r="H47" t="s">
        <v>609</v>
      </c>
      <c r="I47">
        <v>2473000133</v>
      </c>
      <c r="J47" t="s">
        <v>608</v>
      </c>
    </row>
    <row r="48" spans="1:10" x14ac:dyDescent="0.25">
      <c r="A48" s="18">
        <v>2472270433</v>
      </c>
      <c r="B48" s="18" t="str">
        <f t="shared" si="0"/>
        <v>24722704335</v>
      </c>
      <c r="C48" s="19" t="s">
        <v>68</v>
      </c>
      <c r="D48" s="20" t="s">
        <v>274</v>
      </c>
      <c r="E48" s="20">
        <v>5</v>
      </c>
      <c r="F48" s="19" t="s">
        <v>74</v>
      </c>
      <c r="H48" t="s">
        <v>646</v>
      </c>
      <c r="I48">
        <v>2473430433</v>
      </c>
      <c r="J48" t="s">
        <v>645</v>
      </c>
    </row>
    <row r="49" spans="1:10" x14ac:dyDescent="0.25">
      <c r="A49" s="18">
        <v>2472270433</v>
      </c>
      <c r="B49" s="18" t="str">
        <f t="shared" si="0"/>
        <v>24722704336</v>
      </c>
      <c r="C49" s="19" t="s">
        <v>68</v>
      </c>
      <c r="D49" s="20" t="s">
        <v>274</v>
      </c>
      <c r="E49" s="20">
        <v>6</v>
      </c>
      <c r="F49" s="19" t="s">
        <v>75</v>
      </c>
      <c r="H49" t="s">
        <v>530</v>
      </c>
      <c r="I49">
        <v>2472320533</v>
      </c>
      <c r="J49" t="s">
        <v>242</v>
      </c>
    </row>
    <row r="50" spans="1:10" ht="30" x14ac:dyDescent="0.25">
      <c r="A50" s="18">
        <v>2472300433</v>
      </c>
      <c r="B50" s="18" t="str">
        <f t="shared" si="0"/>
        <v>24723004331</v>
      </c>
      <c r="C50" s="19" t="s">
        <v>207</v>
      </c>
      <c r="D50" s="20" t="s">
        <v>202</v>
      </c>
      <c r="E50" s="20">
        <v>1</v>
      </c>
      <c r="F50" s="19" t="s">
        <v>209</v>
      </c>
      <c r="H50" t="s">
        <v>532</v>
      </c>
      <c r="I50">
        <v>2472320633</v>
      </c>
      <c r="J50" t="s">
        <v>531</v>
      </c>
    </row>
    <row r="51" spans="1:10" ht="30" x14ac:dyDescent="0.25">
      <c r="A51" s="18">
        <v>2472300433</v>
      </c>
      <c r="B51" s="18" t="str">
        <f t="shared" si="0"/>
        <v>24723004332</v>
      </c>
      <c r="C51" s="19" t="s">
        <v>207</v>
      </c>
      <c r="D51" s="20" t="s">
        <v>202</v>
      </c>
      <c r="E51" s="20">
        <v>2</v>
      </c>
      <c r="F51" s="19" t="s">
        <v>210</v>
      </c>
      <c r="H51" t="s">
        <v>533</v>
      </c>
      <c r="I51">
        <v>2472320733</v>
      </c>
      <c r="J51" t="s">
        <v>441</v>
      </c>
    </row>
    <row r="52" spans="1:10" ht="30" x14ac:dyDescent="0.25">
      <c r="A52" s="18">
        <v>2472300433</v>
      </c>
      <c r="B52" s="18" t="str">
        <f t="shared" si="0"/>
        <v>24723004333</v>
      </c>
      <c r="C52" s="19" t="s">
        <v>207</v>
      </c>
      <c r="D52" s="20" t="s">
        <v>202</v>
      </c>
      <c r="E52" s="20">
        <v>3</v>
      </c>
      <c r="F52" s="19" t="s">
        <v>211</v>
      </c>
      <c r="H52" t="s">
        <v>669</v>
      </c>
      <c r="I52">
        <v>2762210533</v>
      </c>
      <c r="J52" t="s">
        <v>668</v>
      </c>
    </row>
    <row r="53" spans="1:10" ht="30" x14ac:dyDescent="0.25">
      <c r="A53" s="18">
        <v>2472300433</v>
      </c>
      <c r="B53" s="18" t="str">
        <f t="shared" si="0"/>
        <v>24723004334</v>
      </c>
      <c r="C53" s="19" t="s">
        <v>207</v>
      </c>
      <c r="D53" s="20" t="s">
        <v>202</v>
      </c>
      <c r="E53" s="20">
        <v>4</v>
      </c>
      <c r="F53" s="19" t="s">
        <v>212</v>
      </c>
      <c r="H53" t="s">
        <v>613</v>
      </c>
      <c r="I53">
        <v>2473110633</v>
      </c>
      <c r="J53" t="s">
        <v>612</v>
      </c>
    </row>
    <row r="54" spans="1:10" ht="30" x14ac:dyDescent="0.25">
      <c r="A54" s="18">
        <v>2472300433</v>
      </c>
      <c r="B54" s="18" t="str">
        <f t="shared" si="0"/>
        <v>24723004335</v>
      </c>
      <c r="C54" s="19" t="s">
        <v>207</v>
      </c>
      <c r="D54" s="20" t="s">
        <v>202</v>
      </c>
      <c r="E54" s="20">
        <v>5</v>
      </c>
      <c r="F54" s="19" t="s">
        <v>213</v>
      </c>
      <c r="H54" t="s">
        <v>578</v>
      </c>
      <c r="I54">
        <v>2472521333</v>
      </c>
      <c r="J54" t="s">
        <v>577</v>
      </c>
    </row>
    <row r="55" spans="1:10" ht="30" x14ac:dyDescent="0.25">
      <c r="A55" s="18">
        <v>2472300433</v>
      </c>
      <c r="B55" s="18" t="str">
        <f t="shared" si="0"/>
        <v>24723004336</v>
      </c>
      <c r="C55" s="19" t="s">
        <v>207</v>
      </c>
      <c r="D55" s="20" t="s">
        <v>202</v>
      </c>
      <c r="E55" s="20">
        <v>6</v>
      </c>
      <c r="F55" s="19" t="s">
        <v>214</v>
      </c>
      <c r="H55" t="s">
        <v>576</v>
      </c>
      <c r="I55">
        <v>2472521133</v>
      </c>
      <c r="J55" t="s">
        <v>428</v>
      </c>
    </row>
    <row r="56" spans="1:10" ht="30" x14ac:dyDescent="0.25">
      <c r="A56" s="18">
        <v>2472300533</v>
      </c>
      <c r="B56" s="18" t="str">
        <f t="shared" si="0"/>
        <v>24723005331</v>
      </c>
      <c r="C56" s="19" t="s">
        <v>215</v>
      </c>
      <c r="D56" s="20" t="s">
        <v>243</v>
      </c>
      <c r="E56" s="20">
        <v>1</v>
      </c>
      <c r="F56" s="19" t="s">
        <v>209</v>
      </c>
      <c r="H56" t="s">
        <v>576</v>
      </c>
      <c r="I56">
        <v>2472521933</v>
      </c>
      <c r="J56" t="s">
        <v>437</v>
      </c>
    </row>
    <row r="57" spans="1:10" ht="30" x14ac:dyDescent="0.25">
      <c r="A57" s="18">
        <v>2472300533</v>
      </c>
      <c r="B57" s="18" t="str">
        <f t="shared" si="0"/>
        <v>24723005332</v>
      </c>
      <c r="C57" s="19" t="s">
        <v>215</v>
      </c>
      <c r="D57" s="20" t="s">
        <v>243</v>
      </c>
      <c r="E57" s="20">
        <v>2</v>
      </c>
      <c r="F57" s="19" t="s">
        <v>210</v>
      </c>
      <c r="H57" t="s">
        <v>582</v>
      </c>
      <c r="I57">
        <v>2472522033</v>
      </c>
      <c r="J57" t="s">
        <v>439</v>
      </c>
    </row>
    <row r="58" spans="1:10" ht="30" x14ac:dyDescent="0.25">
      <c r="A58" s="18">
        <v>2472300533</v>
      </c>
      <c r="B58" s="18" t="str">
        <f t="shared" si="0"/>
        <v>24723005333</v>
      </c>
      <c r="C58" s="19" t="s">
        <v>215</v>
      </c>
      <c r="D58" s="20" t="s">
        <v>243</v>
      </c>
      <c r="E58" s="20">
        <v>3</v>
      </c>
      <c r="F58" s="19" t="s">
        <v>211</v>
      </c>
      <c r="H58" t="s">
        <v>583</v>
      </c>
      <c r="I58">
        <v>2472522133</v>
      </c>
      <c r="J58" t="s">
        <v>431</v>
      </c>
    </row>
    <row r="59" spans="1:10" ht="30" x14ac:dyDescent="0.25">
      <c r="A59" s="18">
        <v>2472300533</v>
      </c>
      <c r="B59" s="18" t="str">
        <f t="shared" si="0"/>
        <v>24723005334</v>
      </c>
      <c r="C59" s="19" t="s">
        <v>215</v>
      </c>
      <c r="D59" s="20" t="s">
        <v>243</v>
      </c>
      <c r="E59" s="20">
        <v>4</v>
      </c>
      <c r="F59" s="19" t="s">
        <v>217</v>
      </c>
      <c r="H59" t="s">
        <v>579</v>
      </c>
      <c r="I59">
        <v>2472521433</v>
      </c>
      <c r="J59" t="s">
        <v>123</v>
      </c>
    </row>
    <row r="60" spans="1:10" ht="30" x14ac:dyDescent="0.25">
      <c r="A60" s="18">
        <v>2472300533</v>
      </c>
      <c r="B60" s="18" t="str">
        <f t="shared" si="0"/>
        <v>24723005335</v>
      </c>
      <c r="C60" s="19" t="s">
        <v>215</v>
      </c>
      <c r="D60" s="20" t="s">
        <v>243</v>
      </c>
      <c r="E60" s="20">
        <v>5</v>
      </c>
      <c r="F60" s="19" t="s">
        <v>213</v>
      </c>
      <c r="H60" t="s">
        <v>580</v>
      </c>
      <c r="I60">
        <v>2472521533</v>
      </c>
      <c r="J60" t="s">
        <v>433</v>
      </c>
    </row>
    <row r="61" spans="1:10" ht="30" x14ac:dyDescent="0.25">
      <c r="A61" s="18">
        <v>2472300533</v>
      </c>
      <c r="B61" s="18" t="str">
        <f t="shared" si="0"/>
        <v>24723005336</v>
      </c>
      <c r="C61" s="19" t="s">
        <v>215</v>
      </c>
      <c r="D61" s="20" t="s">
        <v>243</v>
      </c>
      <c r="E61" s="20">
        <v>6</v>
      </c>
      <c r="F61" s="19" t="s">
        <v>214</v>
      </c>
      <c r="H61" t="s">
        <v>581</v>
      </c>
      <c r="I61">
        <v>2472521633</v>
      </c>
      <c r="J61" t="s">
        <v>435</v>
      </c>
    </row>
    <row r="62" spans="1:10" x14ac:dyDescent="0.25">
      <c r="A62" s="18">
        <v>2472310233</v>
      </c>
      <c r="B62" s="18" t="str">
        <f t="shared" si="0"/>
        <v>24723102331</v>
      </c>
      <c r="C62" s="21" t="s">
        <v>193</v>
      </c>
      <c r="D62" s="22" t="s">
        <v>194</v>
      </c>
      <c r="E62" s="22">
        <v>1</v>
      </c>
      <c r="F62" s="21" t="s">
        <v>195</v>
      </c>
      <c r="H62" t="s">
        <v>565</v>
      </c>
      <c r="I62">
        <v>2472500733</v>
      </c>
      <c r="J62" t="s">
        <v>564</v>
      </c>
    </row>
    <row r="63" spans="1:10" x14ac:dyDescent="0.25">
      <c r="A63" s="18">
        <v>2472310233</v>
      </c>
      <c r="B63" s="18" t="str">
        <f t="shared" si="0"/>
        <v>24723102332</v>
      </c>
      <c r="C63" s="21" t="s">
        <v>193</v>
      </c>
      <c r="D63" s="22" t="s">
        <v>194</v>
      </c>
      <c r="E63" s="22">
        <v>2</v>
      </c>
      <c r="F63" s="21" t="s">
        <v>196</v>
      </c>
      <c r="H63" t="s">
        <v>569</v>
      </c>
      <c r="I63">
        <v>2472500933</v>
      </c>
      <c r="J63" t="s">
        <v>568</v>
      </c>
    </row>
    <row r="64" spans="1:10" x14ac:dyDescent="0.25">
      <c r="A64" s="18">
        <v>2472310233</v>
      </c>
      <c r="B64" s="18" t="str">
        <f t="shared" si="0"/>
        <v>24723102333</v>
      </c>
      <c r="C64" s="21" t="s">
        <v>193</v>
      </c>
      <c r="D64" s="22" t="s">
        <v>194</v>
      </c>
      <c r="E64" s="22">
        <v>3</v>
      </c>
      <c r="F64" s="21" t="s">
        <v>197</v>
      </c>
      <c r="H64" t="s">
        <v>536</v>
      </c>
      <c r="I64">
        <v>2472330333</v>
      </c>
      <c r="J64" t="s">
        <v>535</v>
      </c>
    </row>
    <row r="65" spans="1:10" x14ac:dyDescent="0.25">
      <c r="A65" s="18">
        <v>2472310233</v>
      </c>
      <c r="B65" s="18" t="str">
        <f t="shared" si="0"/>
        <v>24723102334</v>
      </c>
      <c r="C65" s="21" t="s">
        <v>193</v>
      </c>
      <c r="D65" s="22" t="s">
        <v>194</v>
      </c>
      <c r="E65" s="22">
        <v>4</v>
      </c>
      <c r="F65" s="21" t="s">
        <v>198</v>
      </c>
      <c r="H65" t="s">
        <v>559</v>
      </c>
      <c r="I65">
        <v>2472430333</v>
      </c>
      <c r="J65" t="s">
        <v>558</v>
      </c>
    </row>
    <row r="66" spans="1:10" x14ac:dyDescent="0.25">
      <c r="A66" s="18">
        <v>2472310233</v>
      </c>
      <c r="B66" s="18" t="str">
        <f t="shared" ref="B66:B129" si="1">CONCATENATE(A66,E66)</f>
        <v>24723102335</v>
      </c>
      <c r="C66" s="21" t="s">
        <v>193</v>
      </c>
      <c r="D66" s="22" t="s">
        <v>194</v>
      </c>
      <c r="E66" s="22">
        <v>5</v>
      </c>
      <c r="F66" s="21" t="s">
        <v>199</v>
      </c>
      <c r="H66" s="132" t="s">
        <v>1050</v>
      </c>
      <c r="I66">
        <v>2473121033</v>
      </c>
      <c r="J66" s="132" t="s">
        <v>1042</v>
      </c>
    </row>
    <row r="67" spans="1:10" x14ac:dyDescent="0.25">
      <c r="A67" s="18">
        <v>2472310233</v>
      </c>
      <c r="B67" s="18" t="str">
        <f t="shared" si="1"/>
        <v>24723102336</v>
      </c>
      <c r="C67" s="21" t="s">
        <v>193</v>
      </c>
      <c r="D67" s="22" t="s">
        <v>194</v>
      </c>
      <c r="E67" s="22">
        <v>6</v>
      </c>
      <c r="F67" s="21" t="s">
        <v>200</v>
      </c>
      <c r="H67" s="132" t="s">
        <v>1048</v>
      </c>
      <c r="I67">
        <v>2473120233</v>
      </c>
      <c r="J67" s="132" t="s">
        <v>1032</v>
      </c>
    </row>
    <row r="68" spans="1:10" x14ac:dyDescent="0.25">
      <c r="A68" s="18">
        <v>2472310333</v>
      </c>
      <c r="B68" s="18" t="str">
        <f t="shared" si="1"/>
        <v>24723103331</v>
      </c>
      <c r="C68" s="21" t="s">
        <v>249</v>
      </c>
      <c r="D68" s="22" t="s">
        <v>172</v>
      </c>
      <c r="E68" s="22">
        <v>1</v>
      </c>
      <c r="F68" s="21" t="s">
        <v>251</v>
      </c>
      <c r="H68" t="s">
        <v>1049</v>
      </c>
      <c r="I68">
        <v>2473120633</v>
      </c>
      <c r="J68" s="132" t="s">
        <v>1038</v>
      </c>
    </row>
    <row r="69" spans="1:10" x14ac:dyDescent="0.25">
      <c r="A69" s="18">
        <v>2472310333</v>
      </c>
      <c r="B69" s="18" t="str">
        <f t="shared" si="1"/>
        <v>24723103332</v>
      </c>
      <c r="C69" s="21" t="s">
        <v>249</v>
      </c>
      <c r="D69" s="22" t="s">
        <v>172</v>
      </c>
      <c r="E69" s="22">
        <v>2</v>
      </c>
      <c r="F69" s="21" t="s">
        <v>252</v>
      </c>
      <c r="H69" t="s">
        <v>554</v>
      </c>
      <c r="I69">
        <v>2472420333</v>
      </c>
      <c r="J69" t="s">
        <v>554</v>
      </c>
    </row>
    <row r="70" spans="1:10" x14ac:dyDescent="0.25">
      <c r="A70" s="18">
        <v>2472310333</v>
      </c>
      <c r="B70" s="18" t="str">
        <f t="shared" si="1"/>
        <v>24723103333</v>
      </c>
      <c r="C70" s="21" t="s">
        <v>249</v>
      </c>
      <c r="D70" s="22" t="s">
        <v>172</v>
      </c>
      <c r="E70" s="22">
        <v>3</v>
      </c>
      <c r="F70" s="21" t="s">
        <v>253</v>
      </c>
      <c r="H70" t="s">
        <v>649</v>
      </c>
      <c r="I70">
        <v>2473440333</v>
      </c>
      <c r="J70" t="s">
        <v>410</v>
      </c>
    </row>
    <row r="71" spans="1:10" x14ac:dyDescent="0.25">
      <c r="A71" s="18">
        <v>2472310333</v>
      </c>
      <c r="B71" s="18" t="str">
        <f t="shared" si="1"/>
        <v>24723103334</v>
      </c>
      <c r="C71" s="21" t="s">
        <v>249</v>
      </c>
      <c r="D71" s="22" t="s">
        <v>172</v>
      </c>
      <c r="E71" s="22">
        <v>4</v>
      </c>
      <c r="F71" s="21" t="s">
        <v>254</v>
      </c>
      <c r="H71" t="s">
        <v>555</v>
      </c>
      <c r="I71">
        <v>2472430133</v>
      </c>
      <c r="J71" t="s">
        <v>459</v>
      </c>
    </row>
    <row r="72" spans="1:10" x14ac:dyDescent="0.25">
      <c r="A72" s="18">
        <v>2472310333</v>
      </c>
      <c r="B72" s="18" t="str">
        <f t="shared" si="1"/>
        <v>24723103335</v>
      </c>
      <c r="C72" s="21" t="s">
        <v>249</v>
      </c>
      <c r="D72" s="22" t="s">
        <v>172</v>
      </c>
      <c r="E72" s="22">
        <v>5</v>
      </c>
      <c r="F72" s="21" t="s">
        <v>255</v>
      </c>
      <c r="H72" t="s">
        <v>557</v>
      </c>
      <c r="I72">
        <v>2472430233</v>
      </c>
      <c r="J72" t="s">
        <v>556</v>
      </c>
    </row>
    <row r="73" spans="1:10" x14ac:dyDescent="0.25">
      <c r="A73" s="18">
        <v>2472310333</v>
      </c>
      <c r="B73" s="18" t="str">
        <f t="shared" si="1"/>
        <v>24723103336</v>
      </c>
      <c r="C73" s="21" t="s">
        <v>249</v>
      </c>
      <c r="D73" s="22" t="s">
        <v>172</v>
      </c>
      <c r="E73" s="22">
        <v>6</v>
      </c>
      <c r="F73" s="21" t="s">
        <v>256</v>
      </c>
      <c r="H73" t="s">
        <v>604</v>
      </c>
      <c r="I73">
        <v>2472551033</v>
      </c>
      <c r="J73" t="s">
        <v>449</v>
      </c>
    </row>
    <row r="74" spans="1:10" x14ac:dyDescent="0.25">
      <c r="A74" s="18">
        <v>2472320333</v>
      </c>
      <c r="B74" s="18" t="str">
        <f t="shared" si="1"/>
        <v>24723203331</v>
      </c>
      <c r="C74" s="21" t="s">
        <v>201</v>
      </c>
      <c r="D74" s="22" t="s">
        <v>250</v>
      </c>
      <c r="E74" s="22">
        <v>1</v>
      </c>
      <c r="F74" s="21" t="s">
        <v>203</v>
      </c>
      <c r="H74" t="s">
        <v>534</v>
      </c>
      <c r="I74">
        <v>2472320833</v>
      </c>
      <c r="J74" t="s">
        <v>465</v>
      </c>
    </row>
    <row r="75" spans="1:10" x14ac:dyDescent="0.25">
      <c r="A75" s="18">
        <v>2472320333</v>
      </c>
      <c r="B75" s="18" t="str">
        <f t="shared" si="1"/>
        <v>24723203332</v>
      </c>
      <c r="C75" s="21" t="s">
        <v>201</v>
      </c>
      <c r="D75" s="22" t="s">
        <v>250</v>
      </c>
      <c r="E75" s="22">
        <v>2</v>
      </c>
      <c r="F75" s="21" t="s">
        <v>196</v>
      </c>
      <c r="H75" t="s">
        <v>552</v>
      </c>
      <c r="I75">
        <v>2472400233</v>
      </c>
      <c r="J75" t="s">
        <v>551</v>
      </c>
    </row>
    <row r="76" spans="1:10" x14ac:dyDescent="0.25">
      <c r="A76" s="18">
        <v>2472320333</v>
      </c>
      <c r="B76" s="18" t="str">
        <f t="shared" si="1"/>
        <v>24723203333</v>
      </c>
      <c r="C76" s="21" t="s">
        <v>201</v>
      </c>
      <c r="D76" s="22" t="s">
        <v>250</v>
      </c>
      <c r="E76" s="22">
        <v>3</v>
      </c>
      <c r="F76" s="21" t="s">
        <v>197</v>
      </c>
      <c r="H76" t="s">
        <v>563</v>
      </c>
      <c r="I76">
        <v>2472500633</v>
      </c>
      <c r="J76" t="s">
        <v>562</v>
      </c>
    </row>
    <row r="77" spans="1:10" x14ac:dyDescent="0.25">
      <c r="A77" s="18">
        <v>2472320333</v>
      </c>
      <c r="B77" s="18" t="str">
        <f t="shared" si="1"/>
        <v>24723203334</v>
      </c>
      <c r="C77" s="21" t="s">
        <v>201</v>
      </c>
      <c r="D77" s="22" t="s">
        <v>250</v>
      </c>
      <c r="E77" s="22">
        <v>4</v>
      </c>
      <c r="F77" s="21" t="s">
        <v>204</v>
      </c>
      <c r="H77" t="s">
        <v>633</v>
      </c>
      <c r="I77">
        <v>2473310133</v>
      </c>
      <c r="J77" t="s">
        <v>632</v>
      </c>
    </row>
    <row r="78" spans="1:10" x14ac:dyDescent="0.25">
      <c r="A78" s="18">
        <v>2472320333</v>
      </c>
      <c r="B78" s="18" t="str">
        <f t="shared" si="1"/>
        <v>24723203335</v>
      </c>
      <c r="C78" s="21" t="s">
        <v>201</v>
      </c>
      <c r="D78" s="22" t="s">
        <v>250</v>
      </c>
      <c r="E78" s="22">
        <v>5</v>
      </c>
      <c r="F78" s="21" t="s">
        <v>205</v>
      </c>
      <c r="H78" t="s">
        <v>591</v>
      </c>
      <c r="I78">
        <v>2472540633</v>
      </c>
      <c r="J78" t="s">
        <v>590</v>
      </c>
    </row>
    <row r="79" spans="1:10" x14ac:dyDescent="0.25">
      <c r="A79" s="18">
        <v>2472320333</v>
      </c>
      <c r="B79" s="18" t="str">
        <f t="shared" si="1"/>
        <v>24723203336</v>
      </c>
      <c r="C79" s="21" t="s">
        <v>201</v>
      </c>
      <c r="D79" s="22" t="s">
        <v>250</v>
      </c>
      <c r="E79" s="22">
        <v>6</v>
      </c>
      <c r="F79" s="21" t="s">
        <v>206</v>
      </c>
      <c r="H79" t="s">
        <v>642</v>
      </c>
      <c r="I79">
        <v>2473360233</v>
      </c>
      <c r="J79" t="s">
        <v>641</v>
      </c>
    </row>
    <row r="80" spans="1:10" ht="30" x14ac:dyDescent="0.25">
      <c r="A80" s="18">
        <v>2472320533</v>
      </c>
      <c r="B80" s="18" t="str">
        <f t="shared" si="1"/>
        <v>24723205331</v>
      </c>
      <c r="C80" s="19" t="s">
        <v>242</v>
      </c>
      <c r="D80" s="20" t="s">
        <v>164</v>
      </c>
      <c r="E80" s="20">
        <v>1</v>
      </c>
      <c r="F80" s="19" t="s">
        <v>244</v>
      </c>
      <c r="H80" t="s">
        <v>627</v>
      </c>
      <c r="I80">
        <v>2473230433</v>
      </c>
      <c r="J80" t="s">
        <v>626</v>
      </c>
    </row>
    <row r="81" spans="1:10" ht="30" x14ac:dyDescent="0.25">
      <c r="A81" s="18">
        <v>2472320533</v>
      </c>
      <c r="B81" s="18" t="str">
        <f t="shared" si="1"/>
        <v>24723205332</v>
      </c>
      <c r="C81" s="19" t="s">
        <v>242</v>
      </c>
      <c r="D81" s="20" t="s">
        <v>164</v>
      </c>
      <c r="E81" s="20">
        <v>2</v>
      </c>
      <c r="F81" s="19" t="s">
        <v>245</v>
      </c>
      <c r="H81" t="s">
        <v>486</v>
      </c>
      <c r="I81">
        <v>2472010233</v>
      </c>
      <c r="J81" t="s">
        <v>485</v>
      </c>
    </row>
    <row r="82" spans="1:10" ht="30" x14ac:dyDescent="0.25">
      <c r="A82" s="18">
        <v>2472320533</v>
      </c>
      <c r="B82" s="18" t="str">
        <f t="shared" si="1"/>
        <v>24723205333</v>
      </c>
      <c r="C82" s="19" t="s">
        <v>242</v>
      </c>
      <c r="D82" s="20" t="s">
        <v>164</v>
      </c>
      <c r="E82" s="20">
        <v>3</v>
      </c>
      <c r="F82" s="19" t="s">
        <v>246</v>
      </c>
      <c r="H82" t="s">
        <v>513</v>
      </c>
      <c r="I82">
        <v>2472250333</v>
      </c>
      <c r="J82" t="s">
        <v>512</v>
      </c>
    </row>
    <row r="83" spans="1:10" ht="30" x14ac:dyDescent="0.25">
      <c r="A83" s="18">
        <v>2472320533</v>
      </c>
      <c r="B83" s="18" t="str">
        <f t="shared" si="1"/>
        <v>24723205334</v>
      </c>
      <c r="C83" s="19" t="s">
        <v>242</v>
      </c>
      <c r="D83" s="20" t="s">
        <v>164</v>
      </c>
      <c r="E83" s="20">
        <v>4</v>
      </c>
      <c r="F83" s="19" t="s">
        <v>204</v>
      </c>
      <c r="H83" t="s">
        <v>620</v>
      </c>
      <c r="I83">
        <v>2473120933</v>
      </c>
      <c r="J83" t="s">
        <v>619</v>
      </c>
    </row>
    <row r="84" spans="1:10" ht="30" x14ac:dyDescent="0.25">
      <c r="A84" s="18">
        <v>2472320533</v>
      </c>
      <c r="B84" s="18" t="str">
        <f t="shared" si="1"/>
        <v>24723205335</v>
      </c>
      <c r="C84" s="19" t="s">
        <v>242</v>
      </c>
      <c r="D84" s="20" t="s">
        <v>164</v>
      </c>
      <c r="E84" s="20">
        <v>5</v>
      </c>
      <c r="F84" s="19" t="s">
        <v>247</v>
      </c>
      <c r="H84" t="s">
        <v>494</v>
      </c>
      <c r="I84">
        <v>2472200433</v>
      </c>
      <c r="J84" t="s">
        <v>493</v>
      </c>
    </row>
    <row r="85" spans="1:10" ht="30" x14ac:dyDescent="0.25">
      <c r="A85" s="18">
        <v>2472320533</v>
      </c>
      <c r="B85" s="18" t="str">
        <f t="shared" si="1"/>
        <v>24723205336</v>
      </c>
      <c r="C85" s="19" t="s">
        <v>242</v>
      </c>
      <c r="D85" s="20" t="s">
        <v>164</v>
      </c>
      <c r="E85" s="20">
        <v>6</v>
      </c>
      <c r="F85" s="19" t="s">
        <v>248</v>
      </c>
      <c r="H85" t="s">
        <v>657</v>
      </c>
      <c r="I85">
        <v>2762120433</v>
      </c>
      <c r="J85" t="s">
        <v>656</v>
      </c>
    </row>
    <row r="86" spans="1:10" ht="30" x14ac:dyDescent="0.25">
      <c r="A86" s="18">
        <v>2472320733</v>
      </c>
      <c r="B86" s="18" t="str">
        <f t="shared" si="1"/>
        <v>24723207331</v>
      </c>
      <c r="C86" s="21" t="s">
        <v>441</v>
      </c>
      <c r="D86" s="22" t="s">
        <v>297</v>
      </c>
      <c r="E86" s="22">
        <v>1</v>
      </c>
      <c r="F86" s="21" t="s">
        <v>746</v>
      </c>
      <c r="H86" t="s">
        <v>654</v>
      </c>
      <c r="I86">
        <v>2762111133</v>
      </c>
      <c r="J86" t="s">
        <v>479</v>
      </c>
    </row>
    <row r="87" spans="1:10" ht="30" x14ac:dyDescent="0.25">
      <c r="A87" s="18">
        <v>2472320733</v>
      </c>
      <c r="B87" s="18" t="str">
        <f t="shared" si="1"/>
        <v>24723207332</v>
      </c>
      <c r="C87" s="21" t="s">
        <v>441</v>
      </c>
      <c r="D87" s="22" t="s">
        <v>297</v>
      </c>
      <c r="E87" s="22">
        <v>2</v>
      </c>
      <c r="F87" s="21" t="s">
        <v>747</v>
      </c>
      <c r="H87" t="s">
        <v>561</v>
      </c>
      <c r="I87">
        <v>2472500533</v>
      </c>
      <c r="J87" t="s">
        <v>560</v>
      </c>
    </row>
    <row r="88" spans="1:10" ht="30" x14ac:dyDescent="0.25">
      <c r="A88" s="18">
        <v>2472320733</v>
      </c>
      <c r="B88" s="18" t="str">
        <f t="shared" si="1"/>
        <v>24723207333</v>
      </c>
      <c r="C88" s="21" t="s">
        <v>441</v>
      </c>
      <c r="D88" s="22" t="s">
        <v>297</v>
      </c>
      <c r="E88" s="22">
        <v>3</v>
      </c>
      <c r="F88" s="21" t="s">
        <v>748</v>
      </c>
      <c r="H88" t="s">
        <v>635</v>
      </c>
      <c r="I88">
        <v>2473310233</v>
      </c>
      <c r="J88" t="s">
        <v>634</v>
      </c>
    </row>
    <row r="89" spans="1:10" ht="30" x14ac:dyDescent="0.25">
      <c r="A89" s="18">
        <v>2472320733</v>
      </c>
      <c r="B89" s="18" t="str">
        <f t="shared" si="1"/>
        <v>24723207334</v>
      </c>
      <c r="C89" s="21" t="s">
        <v>441</v>
      </c>
      <c r="D89" s="22" t="s">
        <v>297</v>
      </c>
      <c r="E89" s="22">
        <v>4</v>
      </c>
      <c r="F89" s="21" t="s">
        <v>246</v>
      </c>
      <c r="H89" t="s">
        <v>623</v>
      </c>
      <c r="I89">
        <v>2473220733</v>
      </c>
      <c r="J89" t="s">
        <v>338</v>
      </c>
    </row>
    <row r="90" spans="1:10" ht="30" x14ac:dyDescent="0.25">
      <c r="A90" s="18">
        <v>2472320733</v>
      </c>
      <c r="B90" s="18" t="str">
        <f t="shared" si="1"/>
        <v>24723207335</v>
      </c>
      <c r="C90" s="21" t="s">
        <v>441</v>
      </c>
      <c r="D90" s="22" t="s">
        <v>297</v>
      </c>
      <c r="E90" s="22">
        <v>5</v>
      </c>
      <c r="F90" s="21" t="s">
        <v>749</v>
      </c>
      <c r="H90" t="s">
        <v>624</v>
      </c>
      <c r="I90">
        <v>2473220833</v>
      </c>
      <c r="J90" t="s">
        <v>346</v>
      </c>
    </row>
    <row r="91" spans="1:10" ht="30" x14ac:dyDescent="0.25">
      <c r="A91" s="18">
        <v>2472320733</v>
      </c>
      <c r="B91" s="18" t="str">
        <f t="shared" si="1"/>
        <v>24723207336</v>
      </c>
      <c r="C91" s="21" t="s">
        <v>441</v>
      </c>
      <c r="D91" s="22" t="s">
        <v>297</v>
      </c>
      <c r="E91" s="22">
        <v>6</v>
      </c>
      <c r="F91" s="21" t="s">
        <v>750</v>
      </c>
      <c r="H91" t="s">
        <v>593</v>
      </c>
      <c r="I91">
        <v>2472540833</v>
      </c>
      <c r="J91" t="s">
        <v>592</v>
      </c>
    </row>
    <row r="92" spans="1:10" x14ac:dyDescent="0.25">
      <c r="A92" s="25">
        <v>2472320833</v>
      </c>
      <c r="B92" s="18" t="str">
        <f t="shared" si="1"/>
        <v>24723208331</v>
      </c>
      <c r="C92" s="28" t="s">
        <v>465</v>
      </c>
      <c r="D92" s="27" t="s">
        <v>472</v>
      </c>
      <c r="E92" s="22">
        <v>1</v>
      </c>
      <c r="F92" s="28" t="s">
        <v>777</v>
      </c>
      <c r="H92" t="s">
        <v>674</v>
      </c>
      <c r="I92">
        <v>2763300233</v>
      </c>
      <c r="J92" t="s">
        <v>673</v>
      </c>
    </row>
    <row r="93" spans="1:10" x14ac:dyDescent="0.25">
      <c r="A93" s="25">
        <v>2472320833</v>
      </c>
      <c r="B93" s="18" t="str">
        <f t="shared" si="1"/>
        <v>24723208332</v>
      </c>
      <c r="C93" s="28" t="s">
        <v>465</v>
      </c>
      <c r="D93" s="27" t="s">
        <v>472</v>
      </c>
      <c r="E93" s="22">
        <v>2</v>
      </c>
      <c r="F93" s="28" t="s">
        <v>778</v>
      </c>
      <c r="H93" t="s">
        <v>629</v>
      </c>
      <c r="I93">
        <v>2473300233</v>
      </c>
      <c r="J93" t="s">
        <v>628</v>
      </c>
    </row>
    <row r="94" spans="1:10" x14ac:dyDescent="0.25">
      <c r="A94" s="25">
        <v>2472320833</v>
      </c>
      <c r="B94" s="18" t="str">
        <f t="shared" si="1"/>
        <v>24723208333</v>
      </c>
      <c r="C94" s="28" t="s">
        <v>465</v>
      </c>
      <c r="D94" s="27" t="s">
        <v>472</v>
      </c>
      <c r="E94" s="22">
        <v>3</v>
      </c>
      <c r="F94" s="28" t="s">
        <v>779</v>
      </c>
      <c r="H94" t="s">
        <v>605</v>
      </c>
      <c r="I94">
        <v>2472551333</v>
      </c>
      <c r="J94" t="s">
        <v>455</v>
      </c>
    </row>
    <row r="95" spans="1:10" x14ac:dyDescent="0.25">
      <c r="A95" s="25">
        <v>2472320833</v>
      </c>
      <c r="B95" s="18" t="str">
        <f t="shared" si="1"/>
        <v>24723208334</v>
      </c>
      <c r="C95" s="28" t="s">
        <v>465</v>
      </c>
      <c r="D95" s="27" t="s">
        <v>472</v>
      </c>
      <c r="E95" s="22">
        <v>4</v>
      </c>
      <c r="F95" s="28" t="s">
        <v>780</v>
      </c>
      <c r="H95" t="s">
        <v>606</v>
      </c>
      <c r="I95">
        <v>2472551433</v>
      </c>
      <c r="J95" t="s">
        <v>451</v>
      </c>
    </row>
    <row r="96" spans="1:10" x14ac:dyDescent="0.25">
      <c r="A96" s="25">
        <v>2472320833</v>
      </c>
      <c r="B96" s="18" t="str">
        <f t="shared" si="1"/>
        <v>24723208335</v>
      </c>
      <c r="C96" s="28" t="s">
        <v>465</v>
      </c>
      <c r="D96" s="27" t="s">
        <v>472</v>
      </c>
      <c r="E96" s="22">
        <v>5</v>
      </c>
      <c r="F96" s="28" t="s">
        <v>781</v>
      </c>
      <c r="H96" t="s">
        <v>607</v>
      </c>
      <c r="I96">
        <v>2472551533</v>
      </c>
      <c r="J96" t="s">
        <v>453</v>
      </c>
    </row>
    <row r="97" spans="1:10" x14ac:dyDescent="0.25">
      <c r="A97" s="25">
        <v>2472320833</v>
      </c>
      <c r="B97" s="18" t="str">
        <f t="shared" si="1"/>
        <v>24723208336</v>
      </c>
      <c r="C97" s="28" t="s">
        <v>465</v>
      </c>
      <c r="D97" s="27" t="s">
        <v>472</v>
      </c>
      <c r="E97" s="22">
        <v>6</v>
      </c>
      <c r="F97" s="28" t="s">
        <v>782</v>
      </c>
      <c r="H97" t="s">
        <v>601</v>
      </c>
      <c r="I97">
        <v>2472550733</v>
      </c>
      <c r="J97" t="s">
        <v>600</v>
      </c>
    </row>
    <row r="98" spans="1:10" x14ac:dyDescent="0.25">
      <c r="A98" s="18">
        <v>2472330433</v>
      </c>
      <c r="B98" s="18" t="str">
        <f t="shared" si="1"/>
        <v>24723304331</v>
      </c>
      <c r="C98" s="21" t="s">
        <v>186</v>
      </c>
      <c r="D98" s="22" t="s">
        <v>208</v>
      </c>
      <c r="E98" s="22">
        <v>1</v>
      </c>
      <c r="F98" s="21" t="s">
        <v>183</v>
      </c>
      <c r="H98" t="s">
        <v>672</v>
      </c>
      <c r="I98">
        <v>2762210733</v>
      </c>
      <c r="J98" t="s">
        <v>447</v>
      </c>
    </row>
    <row r="99" spans="1:10" x14ac:dyDescent="0.25">
      <c r="A99" s="18">
        <v>2472330433</v>
      </c>
      <c r="B99" s="18" t="str">
        <f t="shared" si="1"/>
        <v>24723304332</v>
      </c>
      <c r="C99" s="21" t="s">
        <v>186</v>
      </c>
      <c r="D99" s="22" t="s">
        <v>208</v>
      </c>
      <c r="E99" s="22">
        <v>2</v>
      </c>
      <c r="F99" s="21" t="s">
        <v>188</v>
      </c>
      <c r="H99" t="s">
        <v>671</v>
      </c>
      <c r="I99">
        <v>2762210633</v>
      </c>
      <c r="J99" t="s">
        <v>670</v>
      </c>
    </row>
    <row r="100" spans="1:10" x14ac:dyDescent="0.25">
      <c r="A100" s="18">
        <v>2472330433</v>
      </c>
      <c r="B100" s="18" t="str">
        <f t="shared" si="1"/>
        <v>24723304333</v>
      </c>
      <c r="C100" s="21" t="s">
        <v>186</v>
      </c>
      <c r="D100" s="22" t="s">
        <v>208</v>
      </c>
      <c r="E100" s="22">
        <v>3</v>
      </c>
      <c r="F100" s="21" t="s">
        <v>189</v>
      </c>
      <c r="H100" t="s">
        <v>667</v>
      </c>
      <c r="I100">
        <v>2762140633</v>
      </c>
      <c r="J100" t="s">
        <v>445</v>
      </c>
    </row>
    <row r="101" spans="1:10" x14ac:dyDescent="0.25">
      <c r="A101" s="18">
        <v>2472330433</v>
      </c>
      <c r="B101" s="18" t="str">
        <f t="shared" si="1"/>
        <v>24723304334</v>
      </c>
      <c r="C101" s="21" t="s">
        <v>186</v>
      </c>
      <c r="D101" s="22" t="s">
        <v>208</v>
      </c>
      <c r="E101" s="22">
        <v>4</v>
      </c>
      <c r="F101" s="21" t="s">
        <v>190</v>
      </c>
      <c r="H101" t="s">
        <v>663</v>
      </c>
      <c r="I101">
        <v>2762121233</v>
      </c>
      <c r="J101" t="s">
        <v>662</v>
      </c>
    </row>
    <row r="102" spans="1:10" x14ac:dyDescent="0.25">
      <c r="A102" s="18">
        <v>2472330433</v>
      </c>
      <c r="B102" s="18" t="str">
        <f t="shared" si="1"/>
        <v>24723304335</v>
      </c>
      <c r="C102" s="21" t="s">
        <v>186</v>
      </c>
      <c r="D102" s="22" t="s">
        <v>208</v>
      </c>
      <c r="E102" s="22">
        <v>5</v>
      </c>
      <c r="F102" s="21" t="s">
        <v>191</v>
      </c>
      <c r="H102" t="s">
        <v>595</v>
      </c>
      <c r="I102">
        <v>2472540933</v>
      </c>
      <c r="J102" t="s">
        <v>594</v>
      </c>
    </row>
    <row r="103" spans="1:10" x14ac:dyDescent="0.25">
      <c r="A103" s="18">
        <v>2472330433</v>
      </c>
      <c r="B103" s="18" t="str">
        <f t="shared" si="1"/>
        <v>24723304336</v>
      </c>
      <c r="C103" s="21" t="s">
        <v>186</v>
      </c>
      <c r="D103" s="22" t="s">
        <v>208</v>
      </c>
      <c r="E103" s="22">
        <v>6</v>
      </c>
      <c r="F103" s="21" t="s">
        <v>192</v>
      </c>
      <c r="H103" t="s">
        <v>655</v>
      </c>
      <c r="I103">
        <v>2762120333</v>
      </c>
      <c r="J103" t="s">
        <v>443</v>
      </c>
    </row>
    <row r="104" spans="1:10" x14ac:dyDescent="0.25">
      <c r="A104" s="25">
        <v>2472340433</v>
      </c>
      <c r="B104" s="18" t="str">
        <f t="shared" si="1"/>
        <v>24723404331</v>
      </c>
      <c r="C104" s="26" t="s">
        <v>163</v>
      </c>
      <c r="D104" s="27" t="s">
        <v>385</v>
      </c>
      <c r="E104" s="22">
        <v>1</v>
      </c>
      <c r="F104" s="26" t="s">
        <v>165</v>
      </c>
      <c r="H104" t="s">
        <v>521</v>
      </c>
      <c r="I104">
        <v>2472300533</v>
      </c>
      <c r="J104" t="s">
        <v>215</v>
      </c>
    </row>
    <row r="105" spans="1:10" x14ac:dyDescent="0.25">
      <c r="A105" s="25">
        <v>2472340433</v>
      </c>
      <c r="B105" s="18" t="str">
        <f t="shared" si="1"/>
        <v>24723404332</v>
      </c>
      <c r="C105" s="26" t="s">
        <v>163</v>
      </c>
      <c r="D105" s="27" t="s">
        <v>385</v>
      </c>
      <c r="E105" s="22">
        <v>2</v>
      </c>
      <c r="F105" s="26" t="s">
        <v>166</v>
      </c>
      <c r="H105" t="s">
        <v>520</v>
      </c>
      <c r="I105">
        <v>2472300433</v>
      </c>
      <c r="J105" t="s">
        <v>207</v>
      </c>
    </row>
    <row r="106" spans="1:10" x14ac:dyDescent="0.25">
      <c r="A106" s="25">
        <v>2472340433</v>
      </c>
      <c r="B106" s="18" t="str">
        <f t="shared" si="1"/>
        <v>24723404333</v>
      </c>
      <c r="C106" s="26" t="s">
        <v>163</v>
      </c>
      <c r="D106" s="27" t="s">
        <v>385</v>
      </c>
      <c r="E106" s="22">
        <v>3</v>
      </c>
      <c r="F106" s="26" t="s">
        <v>167</v>
      </c>
      <c r="H106" t="s">
        <v>517</v>
      </c>
      <c r="I106">
        <v>2472270433</v>
      </c>
      <c r="J106" t="s">
        <v>516</v>
      </c>
    </row>
    <row r="107" spans="1:10" x14ac:dyDescent="0.25">
      <c r="A107" s="25">
        <v>2472340433</v>
      </c>
      <c r="B107" s="18" t="str">
        <f t="shared" si="1"/>
        <v>24723404334</v>
      </c>
      <c r="C107" s="26" t="s">
        <v>163</v>
      </c>
      <c r="D107" s="27" t="s">
        <v>385</v>
      </c>
      <c r="E107" s="22">
        <v>4</v>
      </c>
      <c r="F107" s="26" t="s">
        <v>168</v>
      </c>
      <c r="H107" t="s">
        <v>648</v>
      </c>
      <c r="I107">
        <v>2473430533</v>
      </c>
      <c r="J107" t="s">
        <v>647</v>
      </c>
    </row>
    <row r="108" spans="1:10" x14ac:dyDescent="0.25">
      <c r="A108" s="25">
        <v>2472340433</v>
      </c>
      <c r="B108" s="18" t="str">
        <f t="shared" si="1"/>
        <v>24723404335</v>
      </c>
      <c r="C108" s="26" t="s">
        <v>163</v>
      </c>
      <c r="D108" s="27" t="s">
        <v>385</v>
      </c>
      <c r="E108" s="22">
        <v>5</v>
      </c>
      <c r="F108" s="26" t="s">
        <v>169</v>
      </c>
      <c r="H108" t="s">
        <v>515</v>
      </c>
      <c r="I108">
        <v>2472270333</v>
      </c>
      <c r="J108" t="s">
        <v>514</v>
      </c>
    </row>
    <row r="109" spans="1:10" x14ac:dyDescent="0.25">
      <c r="A109" s="25">
        <v>2472340433</v>
      </c>
      <c r="B109" s="18" t="str">
        <f t="shared" si="1"/>
        <v>24723404336</v>
      </c>
      <c r="C109" s="26" t="s">
        <v>163</v>
      </c>
      <c r="D109" s="27" t="s">
        <v>385</v>
      </c>
      <c r="E109" s="22">
        <v>6</v>
      </c>
      <c r="F109" s="26" t="s">
        <v>170</v>
      </c>
      <c r="H109" t="s">
        <v>603</v>
      </c>
      <c r="I109">
        <v>2472550933</v>
      </c>
      <c r="J109" t="s">
        <v>602</v>
      </c>
    </row>
    <row r="110" spans="1:10" x14ac:dyDescent="0.25">
      <c r="A110" s="18">
        <v>2472340533</v>
      </c>
      <c r="B110" s="18" t="str">
        <f t="shared" si="1"/>
        <v>24723405331</v>
      </c>
      <c r="C110" s="19" t="s">
        <v>171</v>
      </c>
      <c r="D110" s="20" t="s">
        <v>148</v>
      </c>
      <c r="E110" s="20">
        <v>1</v>
      </c>
      <c r="F110" s="23" t="s">
        <v>102</v>
      </c>
      <c r="H110" t="s">
        <v>548</v>
      </c>
      <c r="I110">
        <v>2472340733</v>
      </c>
      <c r="J110" t="s">
        <v>547</v>
      </c>
    </row>
    <row r="111" spans="1:10" x14ac:dyDescent="0.25">
      <c r="A111" s="18">
        <v>2472340533</v>
      </c>
      <c r="B111" s="18" t="str">
        <f t="shared" si="1"/>
        <v>24723405332</v>
      </c>
      <c r="C111" s="19" t="s">
        <v>171</v>
      </c>
      <c r="D111" s="20" t="s">
        <v>148</v>
      </c>
      <c r="E111" s="20">
        <v>2</v>
      </c>
      <c r="F111" s="23" t="s">
        <v>103</v>
      </c>
      <c r="H111" t="s">
        <v>637</v>
      </c>
      <c r="I111">
        <v>2473310333</v>
      </c>
      <c r="J111" t="s">
        <v>636</v>
      </c>
    </row>
    <row r="112" spans="1:10" x14ac:dyDescent="0.25">
      <c r="A112" s="18">
        <v>2472340533</v>
      </c>
      <c r="B112" s="18" t="str">
        <f t="shared" si="1"/>
        <v>24723405333</v>
      </c>
      <c r="C112" s="19" t="s">
        <v>171</v>
      </c>
      <c r="D112" s="20" t="s">
        <v>148</v>
      </c>
      <c r="E112" s="20">
        <v>3</v>
      </c>
      <c r="F112" s="23" t="s">
        <v>173</v>
      </c>
      <c r="H112" t="s">
        <v>529</v>
      </c>
      <c r="I112">
        <v>2472320333</v>
      </c>
      <c r="J112" t="s">
        <v>528</v>
      </c>
    </row>
    <row r="113" spans="1:10" x14ac:dyDescent="0.25">
      <c r="A113" s="18">
        <v>2472340533</v>
      </c>
      <c r="B113" s="18" t="str">
        <f t="shared" si="1"/>
        <v>24723405334</v>
      </c>
      <c r="C113" s="19" t="s">
        <v>171</v>
      </c>
      <c r="D113" s="20" t="s">
        <v>148</v>
      </c>
      <c r="E113" s="20">
        <v>4</v>
      </c>
      <c r="F113" s="23" t="s">
        <v>167</v>
      </c>
      <c r="H113" t="s">
        <v>542</v>
      </c>
      <c r="I113">
        <v>2472340433</v>
      </c>
      <c r="J113" t="s">
        <v>541</v>
      </c>
    </row>
    <row r="114" spans="1:10" x14ac:dyDescent="0.25">
      <c r="A114" s="18">
        <v>2472340533</v>
      </c>
      <c r="B114" s="18" t="str">
        <f t="shared" si="1"/>
        <v>24723405335</v>
      </c>
      <c r="C114" s="19" t="s">
        <v>171</v>
      </c>
      <c r="D114" s="20" t="s">
        <v>148</v>
      </c>
      <c r="E114" s="20">
        <v>5</v>
      </c>
      <c r="F114" s="23" t="s">
        <v>169</v>
      </c>
      <c r="H114" t="s">
        <v>546</v>
      </c>
      <c r="I114">
        <v>2472340633</v>
      </c>
      <c r="J114" t="s">
        <v>545</v>
      </c>
    </row>
    <row r="115" spans="1:10" x14ac:dyDescent="0.25">
      <c r="A115" s="18">
        <v>2472340533</v>
      </c>
      <c r="B115" s="18" t="str">
        <f t="shared" si="1"/>
        <v>24723405336</v>
      </c>
      <c r="C115" s="19" t="s">
        <v>171</v>
      </c>
      <c r="D115" s="20" t="s">
        <v>148</v>
      </c>
      <c r="E115" s="20">
        <v>6</v>
      </c>
      <c r="F115" s="23" t="s">
        <v>174</v>
      </c>
      <c r="H115" t="s">
        <v>571</v>
      </c>
      <c r="I115">
        <v>2472510633</v>
      </c>
      <c r="J115" t="s">
        <v>570</v>
      </c>
    </row>
    <row r="116" spans="1:10" x14ac:dyDescent="0.25">
      <c r="A116" s="18">
        <v>2472340733</v>
      </c>
      <c r="B116" s="18" t="str">
        <f t="shared" si="1"/>
        <v>24723407331</v>
      </c>
      <c r="C116" s="21" t="s">
        <v>175</v>
      </c>
      <c r="D116" s="22" t="s">
        <v>61</v>
      </c>
      <c r="E116" s="22">
        <v>1</v>
      </c>
      <c r="F116" s="21" t="s">
        <v>102</v>
      </c>
      <c r="H116" t="s">
        <v>1009</v>
      </c>
      <c r="I116" s="123" t="s">
        <v>1008</v>
      </c>
      <c r="J116" t="s">
        <v>1010</v>
      </c>
    </row>
    <row r="117" spans="1:10" x14ac:dyDescent="0.25">
      <c r="A117" s="18">
        <v>2472340733</v>
      </c>
      <c r="B117" s="18" t="str">
        <f t="shared" si="1"/>
        <v>24723407332</v>
      </c>
      <c r="C117" s="21" t="s">
        <v>175</v>
      </c>
      <c r="D117" s="22" t="s">
        <v>61</v>
      </c>
      <c r="E117" s="22">
        <v>2</v>
      </c>
      <c r="F117" s="21" t="s">
        <v>103</v>
      </c>
      <c r="H117" t="s">
        <v>525</v>
      </c>
      <c r="I117">
        <v>2472310333</v>
      </c>
      <c r="J117" t="s">
        <v>524</v>
      </c>
    </row>
    <row r="118" spans="1:10" x14ac:dyDescent="0.25">
      <c r="A118" s="18">
        <v>2472340733</v>
      </c>
      <c r="B118" s="18" t="str">
        <f t="shared" si="1"/>
        <v>24723407333</v>
      </c>
      <c r="C118" s="21" t="s">
        <v>175</v>
      </c>
      <c r="D118" s="22" t="s">
        <v>61</v>
      </c>
      <c r="E118" s="22">
        <v>3</v>
      </c>
      <c r="F118" s="21" t="s">
        <v>177</v>
      </c>
      <c r="H118" t="s">
        <v>544</v>
      </c>
      <c r="I118">
        <v>2472340533</v>
      </c>
      <c r="J118" t="s">
        <v>543</v>
      </c>
    </row>
    <row r="119" spans="1:10" x14ac:dyDescent="0.25">
      <c r="A119" s="18">
        <v>2472340733</v>
      </c>
      <c r="B119" s="18" t="str">
        <f t="shared" si="1"/>
        <v>24723407334</v>
      </c>
      <c r="C119" s="21" t="s">
        <v>175</v>
      </c>
      <c r="D119" s="22" t="s">
        <v>61</v>
      </c>
      <c r="E119" s="22">
        <v>4</v>
      </c>
      <c r="F119" s="21" t="s">
        <v>178</v>
      </c>
      <c r="H119" t="s">
        <v>575</v>
      </c>
      <c r="I119">
        <v>2472510833</v>
      </c>
      <c r="J119" t="s">
        <v>574</v>
      </c>
    </row>
    <row r="120" spans="1:10" x14ac:dyDescent="0.25">
      <c r="A120" s="18">
        <v>2472340733</v>
      </c>
      <c r="B120" s="18" t="str">
        <f t="shared" si="1"/>
        <v>24723407335</v>
      </c>
      <c r="C120" s="21" t="s">
        <v>175</v>
      </c>
      <c r="D120" s="22" t="s">
        <v>61</v>
      </c>
      <c r="E120" s="22">
        <v>5</v>
      </c>
      <c r="F120" s="21" t="s">
        <v>179</v>
      </c>
      <c r="H120" t="s">
        <v>573</v>
      </c>
      <c r="I120">
        <v>2472510733</v>
      </c>
      <c r="J120" t="s">
        <v>572</v>
      </c>
    </row>
    <row r="121" spans="1:10" x14ac:dyDescent="0.25">
      <c r="A121" s="18">
        <v>2472340733</v>
      </c>
      <c r="B121" s="18" t="str">
        <f t="shared" si="1"/>
        <v>24723407336</v>
      </c>
      <c r="C121" s="21" t="s">
        <v>175</v>
      </c>
      <c r="D121" s="22" t="s">
        <v>61</v>
      </c>
      <c r="E121" s="22">
        <v>6</v>
      </c>
      <c r="F121" s="21" t="s">
        <v>180</v>
      </c>
      <c r="H121" t="s">
        <v>501</v>
      </c>
      <c r="I121">
        <v>2472230233</v>
      </c>
      <c r="J121" t="s">
        <v>500</v>
      </c>
    </row>
    <row r="122" spans="1:10" ht="30" x14ac:dyDescent="0.25">
      <c r="A122" s="25">
        <v>2472340833</v>
      </c>
      <c r="B122" s="18" t="str">
        <f t="shared" si="1"/>
        <v>24723408331</v>
      </c>
      <c r="C122" s="26" t="s">
        <v>273</v>
      </c>
      <c r="D122" s="27" t="s">
        <v>372</v>
      </c>
      <c r="E122" s="22">
        <v>1</v>
      </c>
      <c r="F122" s="26" t="s">
        <v>275</v>
      </c>
      <c r="H122" t="s">
        <v>616</v>
      </c>
      <c r="I122">
        <v>2473110833</v>
      </c>
      <c r="J122" t="s">
        <v>615</v>
      </c>
    </row>
    <row r="123" spans="1:10" ht="30" x14ac:dyDescent="0.25">
      <c r="A123" s="25">
        <v>2472340833</v>
      </c>
      <c r="B123" s="18" t="str">
        <f t="shared" si="1"/>
        <v>24723408332</v>
      </c>
      <c r="C123" s="26" t="s">
        <v>273</v>
      </c>
      <c r="D123" s="27" t="s">
        <v>372</v>
      </c>
      <c r="E123" s="22">
        <v>2</v>
      </c>
      <c r="F123" s="26" t="s">
        <v>276</v>
      </c>
      <c r="H123" t="s">
        <v>618</v>
      </c>
      <c r="I123">
        <v>2473110933</v>
      </c>
      <c r="J123" t="s">
        <v>617</v>
      </c>
    </row>
    <row r="124" spans="1:10" x14ac:dyDescent="0.25">
      <c r="A124" s="25">
        <v>2472340833</v>
      </c>
      <c r="B124" s="18" t="str">
        <f t="shared" si="1"/>
        <v>24723408333</v>
      </c>
      <c r="C124" s="26" t="s">
        <v>273</v>
      </c>
      <c r="D124" s="27" t="s">
        <v>372</v>
      </c>
      <c r="E124" s="22">
        <v>3</v>
      </c>
      <c r="F124" s="26" t="s">
        <v>277</v>
      </c>
      <c r="H124" t="s">
        <v>523</v>
      </c>
      <c r="I124">
        <v>2472310233</v>
      </c>
      <c r="J124" t="s">
        <v>522</v>
      </c>
    </row>
    <row r="125" spans="1:10" x14ac:dyDescent="0.25">
      <c r="A125" s="25">
        <v>2472340833</v>
      </c>
      <c r="B125" s="18" t="str">
        <f t="shared" si="1"/>
        <v>24723408334</v>
      </c>
      <c r="C125" s="26" t="s">
        <v>273</v>
      </c>
      <c r="D125" s="27" t="s">
        <v>372</v>
      </c>
      <c r="E125" s="22">
        <v>4</v>
      </c>
      <c r="F125" s="26" t="s">
        <v>278</v>
      </c>
    </row>
    <row r="126" spans="1:10" x14ac:dyDescent="0.25">
      <c r="A126" s="25">
        <v>2472340833</v>
      </c>
      <c r="B126" s="18" t="str">
        <f t="shared" si="1"/>
        <v>24723408335</v>
      </c>
      <c r="C126" s="26" t="s">
        <v>273</v>
      </c>
      <c r="D126" s="27" t="s">
        <v>372</v>
      </c>
      <c r="E126" s="22">
        <v>5</v>
      </c>
      <c r="F126" s="26" t="s">
        <v>279</v>
      </c>
    </row>
    <row r="127" spans="1:10" x14ac:dyDescent="0.25">
      <c r="A127" s="25">
        <v>2472340833</v>
      </c>
      <c r="B127" s="18" t="str">
        <f t="shared" si="1"/>
        <v>24723408336</v>
      </c>
      <c r="C127" s="26" t="s">
        <v>273</v>
      </c>
      <c r="D127" s="27" t="s">
        <v>372</v>
      </c>
      <c r="E127" s="22">
        <v>6</v>
      </c>
      <c r="F127" s="26" t="s">
        <v>280</v>
      </c>
    </row>
    <row r="128" spans="1:10" x14ac:dyDescent="0.25">
      <c r="A128" s="18">
        <v>2472400233</v>
      </c>
      <c r="B128" s="18" t="str">
        <f t="shared" si="1"/>
        <v>24724002331</v>
      </c>
      <c r="C128" s="21" t="s">
        <v>322</v>
      </c>
      <c r="D128" s="22" t="s">
        <v>156</v>
      </c>
      <c r="E128" s="22">
        <v>1</v>
      </c>
      <c r="F128" s="24" t="s">
        <v>324</v>
      </c>
    </row>
    <row r="129" spans="1:6" x14ac:dyDescent="0.25">
      <c r="A129" s="18">
        <v>2472400233</v>
      </c>
      <c r="B129" s="18" t="str">
        <f t="shared" si="1"/>
        <v>24724002332</v>
      </c>
      <c r="C129" s="21" t="s">
        <v>322</v>
      </c>
      <c r="D129" s="22" t="s">
        <v>156</v>
      </c>
      <c r="E129" s="22">
        <v>2</v>
      </c>
      <c r="F129" s="24" t="s">
        <v>325</v>
      </c>
    </row>
    <row r="130" spans="1:6" x14ac:dyDescent="0.25">
      <c r="A130" s="18">
        <v>2472400233</v>
      </c>
      <c r="B130" s="18" t="str">
        <f t="shared" ref="B130:B193" si="2">CONCATENATE(A130,E130)</f>
        <v>24724002333</v>
      </c>
      <c r="C130" s="21" t="s">
        <v>322</v>
      </c>
      <c r="D130" s="22" t="s">
        <v>156</v>
      </c>
      <c r="E130" s="22">
        <v>3</v>
      </c>
      <c r="F130" s="24" t="s">
        <v>326</v>
      </c>
    </row>
    <row r="131" spans="1:6" ht="30" x14ac:dyDescent="0.25">
      <c r="A131" s="18">
        <v>2472400233</v>
      </c>
      <c r="B131" s="18" t="str">
        <f t="shared" si="2"/>
        <v>24724002334</v>
      </c>
      <c r="C131" s="21" t="s">
        <v>322</v>
      </c>
      <c r="D131" s="22" t="s">
        <v>156</v>
      </c>
      <c r="E131" s="22">
        <v>4</v>
      </c>
      <c r="F131" s="24" t="s">
        <v>327</v>
      </c>
    </row>
    <row r="132" spans="1:6" x14ac:dyDescent="0.25">
      <c r="A132" s="18">
        <v>2472400233</v>
      </c>
      <c r="B132" s="18" t="str">
        <f t="shared" si="2"/>
        <v>24724002335</v>
      </c>
      <c r="C132" s="21" t="s">
        <v>322</v>
      </c>
      <c r="D132" s="22" t="s">
        <v>156</v>
      </c>
      <c r="E132" s="22">
        <v>5</v>
      </c>
      <c r="F132" s="24" t="s">
        <v>328</v>
      </c>
    </row>
    <row r="133" spans="1:6" x14ac:dyDescent="0.25">
      <c r="A133" s="18">
        <v>2472400233</v>
      </c>
      <c r="B133" s="18" t="str">
        <f t="shared" si="2"/>
        <v>24724002336</v>
      </c>
      <c r="C133" s="21" t="s">
        <v>322</v>
      </c>
      <c r="D133" s="22" t="s">
        <v>156</v>
      </c>
      <c r="E133" s="22">
        <v>6</v>
      </c>
      <c r="F133" s="24" t="s">
        <v>329</v>
      </c>
    </row>
    <row r="134" spans="1:6" ht="30" x14ac:dyDescent="0.25">
      <c r="A134" s="25">
        <v>2472420233</v>
      </c>
      <c r="B134" s="18" t="str">
        <f t="shared" si="2"/>
        <v>24724202331</v>
      </c>
      <c r="C134" s="28" t="s">
        <v>371</v>
      </c>
      <c r="D134" s="27" t="s">
        <v>440</v>
      </c>
      <c r="E134" s="22">
        <v>1</v>
      </c>
      <c r="F134" s="28" t="s">
        <v>702</v>
      </c>
    </row>
    <row r="135" spans="1:6" ht="30" x14ac:dyDescent="0.25">
      <c r="A135" s="25">
        <v>2472420233</v>
      </c>
      <c r="B135" s="18" t="str">
        <f t="shared" si="2"/>
        <v>24724202332</v>
      </c>
      <c r="C135" s="28" t="s">
        <v>371</v>
      </c>
      <c r="D135" s="27" t="s">
        <v>440</v>
      </c>
      <c r="E135" s="22">
        <v>2</v>
      </c>
      <c r="F135" s="28" t="s">
        <v>703</v>
      </c>
    </row>
    <row r="136" spans="1:6" ht="30" x14ac:dyDescent="0.25">
      <c r="A136" s="25">
        <v>2472420233</v>
      </c>
      <c r="B136" s="18" t="str">
        <f t="shared" si="2"/>
        <v>24724202333</v>
      </c>
      <c r="C136" s="28" t="s">
        <v>371</v>
      </c>
      <c r="D136" s="27" t="s">
        <v>440</v>
      </c>
      <c r="E136" s="22">
        <v>3</v>
      </c>
      <c r="F136" s="28" t="s">
        <v>704</v>
      </c>
    </row>
    <row r="137" spans="1:6" ht="30" x14ac:dyDescent="0.25">
      <c r="A137" s="25">
        <v>2472420233</v>
      </c>
      <c r="B137" s="18" t="str">
        <f t="shared" si="2"/>
        <v>24724202334</v>
      </c>
      <c r="C137" s="28" t="s">
        <v>371</v>
      </c>
      <c r="D137" s="27" t="s">
        <v>440</v>
      </c>
      <c r="E137" s="22">
        <v>4</v>
      </c>
      <c r="F137" s="28" t="s">
        <v>705</v>
      </c>
    </row>
    <row r="138" spans="1:6" ht="30" x14ac:dyDescent="0.25">
      <c r="A138" s="25">
        <v>2472420233</v>
      </c>
      <c r="B138" s="18" t="str">
        <f t="shared" si="2"/>
        <v>24724202335</v>
      </c>
      <c r="C138" s="28" t="s">
        <v>371</v>
      </c>
      <c r="D138" s="27" t="s">
        <v>440</v>
      </c>
      <c r="E138" s="22">
        <v>5</v>
      </c>
      <c r="F138" s="28" t="s">
        <v>706</v>
      </c>
    </row>
    <row r="139" spans="1:6" ht="30" x14ac:dyDescent="0.25">
      <c r="A139" s="25">
        <v>2472420233</v>
      </c>
      <c r="B139" s="18" t="str">
        <f t="shared" si="2"/>
        <v>24724202336</v>
      </c>
      <c r="C139" s="28" t="s">
        <v>371</v>
      </c>
      <c r="D139" s="27" t="s">
        <v>440</v>
      </c>
      <c r="E139" s="22">
        <v>6</v>
      </c>
      <c r="F139" s="28" t="s">
        <v>707</v>
      </c>
    </row>
    <row r="140" spans="1:6" ht="30" x14ac:dyDescent="0.25">
      <c r="A140" s="18">
        <v>2472420333</v>
      </c>
      <c r="B140" s="18" t="str">
        <f t="shared" si="2"/>
        <v>24724203331</v>
      </c>
      <c r="C140" s="21" t="s">
        <v>265</v>
      </c>
      <c r="D140" s="22" t="s">
        <v>323</v>
      </c>
      <c r="E140" s="22">
        <v>1</v>
      </c>
      <c r="F140" s="21" t="s">
        <v>267</v>
      </c>
    </row>
    <row r="141" spans="1:6" x14ac:dyDescent="0.25">
      <c r="A141" s="18">
        <v>2472420333</v>
      </c>
      <c r="B141" s="18" t="str">
        <f t="shared" si="2"/>
        <v>24724203332</v>
      </c>
      <c r="C141" s="21" t="s">
        <v>265</v>
      </c>
      <c r="D141" s="22" t="s">
        <v>323</v>
      </c>
      <c r="E141" s="22">
        <v>2</v>
      </c>
      <c r="F141" s="21" t="s">
        <v>268</v>
      </c>
    </row>
    <row r="142" spans="1:6" x14ac:dyDescent="0.25">
      <c r="A142" s="18">
        <v>2472420333</v>
      </c>
      <c r="B142" s="18" t="str">
        <f t="shared" si="2"/>
        <v>24724203333</v>
      </c>
      <c r="C142" s="21" t="s">
        <v>265</v>
      </c>
      <c r="D142" s="22" t="s">
        <v>323</v>
      </c>
      <c r="E142" s="22">
        <v>3</v>
      </c>
      <c r="F142" s="21" t="s">
        <v>269</v>
      </c>
    </row>
    <row r="143" spans="1:6" x14ac:dyDescent="0.25">
      <c r="A143" s="18">
        <v>2472420333</v>
      </c>
      <c r="B143" s="18" t="str">
        <f t="shared" si="2"/>
        <v>24724203334</v>
      </c>
      <c r="C143" s="21" t="s">
        <v>265</v>
      </c>
      <c r="D143" s="22" t="s">
        <v>323</v>
      </c>
      <c r="E143" s="22">
        <v>4</v>
      </c>
      <c r="F143" s="21" t="s">
        <v>270</v>
      </c>
    </row>
    <row r="144" spans="1:6" x14ac:dyDescent="0.25">
      <c r="A144" s="18">
        <v>2472420333</v>
      </c>
      <c r="B144" s="18" t="str">
        <f t="shared" si="2"/>
        <v>24724203335</v>
      </c>
      <c r="C144" s="21" t="s">
        <v>265</v>
      </c>
      <c r="D144" s="22" t="s">
        <v>323</v>
      </c>
      <c r="E144" s="22">
        <v>5</v>
      </c>
      <c r="F144" s="21" t="s">
        <v>271</v>
      </c>
    </row>
    <row r="145" spans="1:6" x14ac:dyDescent="0.25">
      <c r="A145" s="18">
        <v>2472420333</v>
      </c>
      <c r="B145" s="18" t="str">
        <f t="shared" si="2"/>
        <v>24724203336</v>
      </c>
      <c r="C145" s="21" t="s">
        <v>265</v>
      </c>
      <c r="D145" s="22" t="s">
        <v>323</v>
      </c>
      <c r="E145" s="22">
        <v>6</v>
      </c>
      <c r="F145" s="21" t="s">
        <v>272</v>
      </c>
    </row>
    <row r="146" spans="1:6" x14ac:dyDescent="0.25">
      <c r="A146" s="18">
        <v>2472430233</v>
      </c>
      <c r="B146" s="18" t="str">
        <f t="shared" si="2"/>
        <v>24724302331</v>
      </c>
      <c r="C146" s="19" t="s">
        <v>304</v>
      </c>
      <c r="D146" s="20" t="s">
        <v>305</v>
      </c>
      <c r="E146" s="20">
        <v>1</v>
      </c>
      <c r="F146" s="19" t="s">
        <v>306</v>
      </c>
    </row>
    <row r="147" spans="1:6" x14ac:dyDescent="0.25">
      <c r="A147" s="18">
        <v>2472430233</v>
      </c>
      <c r="B147" s="18" t="str">
        <f t="shared" si="2"/>
        <v>24724302332</v>
      </c>
      <c r="C147" s="19" t="s">
        <v>304</v>
      </c>
      <c r="D147" s="20" t="s">
        <v>305</v>
      </c>
      <c r="E147" s="20">
        <v>2</v>
      </c>
      <c r="F147" s="19" t="s">
        <v>307</v>
      </c>
    </row>
    <row r="148" spans="1:6" x14ac:dyDescent="0.25">
      <c r="A148" s="18">
        <v>2472430233</v>
      </c>
      <c r="B148" s="18" t="str">
        <f t="shared" si="2"/>
        <v>24724302333</v>
      </c>
      <c r="C148" s="19" t="s">
        <v>304</v>
      </c>
      <c r="D148" s="20" t="s">
        <v>305</v>
      </c>
      <c r="E148" s="20">
        <v>3</v>
      </c>
      <c r="F148" s="19" t="s">
        <v>308</v>
      </c>
    </row>
    <row r="149" spans="1:6" x14ac:dyDescent="0.25">
      <c r="A149" s="18">
        <v>2472430233</v>
      </c>
      <c r="B149" s="18" t="str">
        <f t="shared" si="2"/>
        <v>24724302334</v>
      </c>
      <c r="C149" s="19" t="s">
        <v>304</v>
      </c>
      <c r="D149" s="20" t="s">
        <v>305</v>
      </c>
      <c r="E149" s="20">
        <v>4</v>
      </c>
      <c r="F149" s="19" t="s">
        <v>309</v>
      </c>
    </row>
    <row r="150" spans="1:6" ht="30" x14ac:dyDescent="0.25">
      <c r="A150" s="18">
        <v>2472430233</v>
      </c>
      <c r="B150" s="18" t="str">
        <f t="shared" si="2"/>
        <v>24724302335</v>
      </c>
      <c r="C150" s="19" t="s">
        <v>304</v>
      </c>
      <c r="D150" s="20" t="s">
        <v>305</v>
      </c>
      <c r="E150" s="20">
        <v>5</v>
      </c>
      <c r="F150" s="19" t="s">
        <v>310</v>
      </c>
    </row>
    <row r="151" spans="1:6" x14ac:dyDescent="0.25">
      <c r="A151" s="18">
        <v>2472430233</v>
      </c>
      <c r="B151" s="18" t="str">
        <f t="shared" si="2"/>
        <v>24724302336</v>
      </c>
      <c r="C151" s="19" t="s">
        <v>304</v>
      </c>
      <c r="D151" s="20" t="s">
        <v>305</v>
      </c>
      <c r="E151" s="20">
        <v>6</v>
      </c>
      <c r="F151" s="19" t="s">
        <v>311</v>
      </c>
    </row>
    <row r="152" spans="1:6" x14ac:dyDescent="0.25">
      <c r="A152" s="25">
        <v>2472500533</v>
      </c>
      <c r="B152" s="18" t="str">
        <f t="shared" si="2"/>
        <v>24725005331</v>
      </c>
      <c r="C152" s="26" t="s">
        <v>100</v>
      </c>
      <c r="D152" s="27" t="s">
        <v>339</v>
      </c>
      <c r="E152" s="22">
        <v>1</v>
      </c>
      <c r="F152" s="26" t="s">
        <v>102</v>
      </c>
    </row>
    <row r="153" spans="1:6" x14ac:dyDescent="0.25">
      <c r="A153" s="25">
        <v>2472500533</v>
      </c>
      <c r="B153" s="18" t="str">
        <f t="shared" si="2"/>
        <v>24725005332</v>
      </c>
      <c r="C153" s="26" t="s">
        <v>100</v>
      </c>
      <c r="D153" s="27" t="s">
        <v>339</v>
      </c>
      <c r="E153" s="22">
        <v>2</v>
      </c>
      <c r="F153" s="26" t="s">
        <v>103</v>
      </c>
    </row>
    <row r="154" spans="1:6" x14ac:dyDescent="0.25">
      <c r="A154" s="25">
        <v>2472500533</v>
      </c>
      <c r="B154" s="18" t="str">
        <f t="shared" si="2"/>
        <v>24725005333</v>
      </c>
      <c r="C154" s="26" t="s">
        <v>100</v>
      </c>
      <c r="D154" s="27" t="s">
        <v>339</v>
      </c>
      <c r="E154" s="22">
        <v>3</v>
      </c>
      <c r="F154" s="26" t="s">
        <v>104</v>
      </c>
    </row>
    <row r="155" spans="1:6" x14ac:dyDescent="0.25">
      <c r="A155" s="25">
        <v>2472500533</v>
      </c>
      <c r="B155" s="18" t="str">
        <f t="shared" si="2"/>
        <v>24725005334</v>
      </c>
      <c r="C155" s="26" t="s">
        <v>100</v>
      </c>
      <c r="D155" s="27" t="s">
        <v>339</v>
      </c>
      <c r="E155" s="22">
        <v>4</v>
      </c>
      <c r="F155" s="26" t="s">
        <v>105</v>
      </c>
    </row>
    <row r="156" spans="1:6" ht="30" x14ac:dyDescent="0.25">
      <c r="A156" s="25">
        <v>2472500533</v>
      </c>
      <c r="B156" s="18" t="str">
        <f t="shared" si="2"/>
        <v>24725005335</v>
      </c>
      <c r="C156" s="26" t="s">
        <v>100</v>
      </c>
      <c r="D156" s="27" t="s">
        <v>339</v>
      </c>
      <c r="E156" s="22">
        <v>5</v>
      </c>
      <c r="F156" s="26" t="s">
        <v>106</v>
      </c>
    </row>
    <row r="157" spans="1:6" x14ac:dyDescent="0.25">
      <c r="A157" s="25">
        <v>2472500533</v>
      </c>
      <c r="B157" s="18" t="str">
        <f t="shared" si="2"/>
        <v>24725005336</v>
      </c>
      <c r="C157" s="26" t="s">
        <v>100</v>
      </c>
      <c r="D157" s="27" t="s">
        <v>339</v>
      </c>
      <c r="E157" s="22">
        <v>6</v>
      </c>
      <c r="F157" s="26" t="s">
        <v>107</v>
      </c>
    </row>
    <row r="158" spans="1:6" x14ac:dyDescent="0.25">
      <c r="A158" s="25">
        <v>2472500633</v>
      </c>
      <c r="B158" s="18" t="str">
        <f t="shared" si="2"/>
        <v>24725006331</v>
      </c>
      <c r="C158" s="19" t="s">
        <v>139</v>
      </c>
      <c r="D158" s="20" t="s">
        <v>331</v>
      </c>
      <c r="E158" s="20">
        <v>1</v>
      </c>
      <c r="F158" s="19" t="s">
        <v>141</v>
      </c>
    </row>
    <row r="159" spans="1:6" x14ac:dyDescent="0.25">
      <c r="A159" s="25">
        <v>2472500633</v>
      </c>
      <c r="B159" s="18" t="str">
        <f t="shared" si="2"/>
        <v>24725006332</v>
      </c>
      <c r="C159" s="19" t="s">
        <v>139</v>
      </c>
      <c r="D159" s="20" t="s">
        <v>331</v>
      </c>
      <c r="E159" s="20">
        <v>2</v>
      </c>
      <c r="F159" s="19" t="s">
        <v>142</v>
      </c>
    </row>
    <row r="160" spans="1:6" x14ac:dyDescent="0.25">
      <c r="A160" s="25">
        <v>2472500633</v>
      </c>
      <c r="B160" s="18" t="str">
        <f t="shared" si="2"/>
        <v>24725006333</v>
      </c>
      <c r="C160" s="19" t="s">
        <v>139</v>
      </c>
      <c r="D160" s="20" t="s">
        <v>331</v>
      </c>
      <c r="E160" s="20">
        <v>3</v>
      </c>
      <c r="F160" s="19" t="s">
        <v>143</v>
      </c>
    </row>
    <row r="161" spans="1:6" x14ac:dyDescent="0.25">
      <c r="A161" s="25">
        <v>2472500633</v>
      </c>
      <c r="B161" s="18" t="str">
        <f t="shared" si="2"/>
        <v>24725006334</v>
      </c>
      <c r="C161" s="19" t="s">
        <v>139</v>
      </c>
      <c r="D161" s="20" t="s">
        <v>331</v>
      </c>
      <c r="E161" s="20">
        <v>4</v>
      </c>
      <c r="F161" s="19" t="s">
        <v>144</v>
      </c>
    </row>
    <row r="162" spans="1:6" x14ac:dyDescent="0.25">
      <c r="A162" s="25">
        <v>2472500633</v>
      </c>
      <c r="B162" s="18" t="str">
        <f t="shared" si="2"/>
        <v>24725006335</v>
      </c>
      <c r="C162" s="19" t="s">
        <v>139</v>
      </c>
      <c r="D162" s="20" t="s">
        <v>331</v>
      </c>
      <c r="E162" s="20">
        <v>5</v>
      </c>
      <c r="F162" s="19" t="s">
        <v>145</v>
      </c>
    </row>
    <row r="163" spans="1:6" x14ac:dyDescent="0.25">
      <c r="A163" s="25">
        <v>2472500633</v>
      </c>
      <c r="B163" s="18" t="str">
        <f t="shared" si="2"/>
        <v>24725006336</v>
      </c>
      <c r="C163" s="19" t="s">
        <v>139</v>
      </c>
      <c r="D163" s="20" t="s">
        <v>331</v>
      </c>
      <c r="E163" s="20">
        <v>6</v>
      </c>
      <c r="F163" s="19" t="s">
        <v>146</v>
      </c>
    </row>
    <row r="164" spans="1:6" x14ac:dyDescent="0.25">
      <c r="A164" s="18">
        <v>2472500733</v>
      </c>
      <c r="B164" s="18" t="str">
        <f t="shared" si="2"/>
        <v>24725007331</v>
      </c>
      <c r="C164" s="21" t="s">
        <v>155</v>
      </c>
      <c r="D164" s="22" t="s">
        <v>235</v>
      </c>
      <c r="E164" s="22">
        <v>1</v>
      </c>
      <c r="F164" s="21" t="s">
        <v>157</v>
      </c>
    </row>
    <row r="165" spans="1:6" x14ac:dyDescent="0.25">
      <c r="A165" s="18">
        <v>2472500733</v>
      </c>
      <c r="B165" s="18" t="str">
        <f t="shared" si="2"/>
        <v>24725007332</v>
      </c>
      <c r="C165" s="21" t="s">
        <v>155</v>
      </c>
      <c r="D165" s="22" t="s">
        <v>235</v>
      </c>
      <c r="E165" s="22">
        <v>2</v>
      </c>
      <c r="F165" s="21" t="s">
        <v>158</v>
      </c>
    </row>
    <row r="166" spans="1:6" ht="30" x14ac:dyDescent="0.25">
      <c r="A166" s="18">
        <v>2472500733</v>
      </c>
      <c r="B166" s="18" t="str">
        <f t="shared" si="2"/>
        <v>24725007333</v>
      </c>
      <c r="C166" s="21" t="s">
        <v>155</v>
      </c>
      <c r="D166" s="22" t="s">
        <v>235</v>
      </c>
      <c r="E166" s="22">
        <v>3</v>
      </c>
      <c r="F166" s="21" t="s">
        <v>159</v>
      </c>
    </row>
    <row r="167" spans="1:6" x14ac:dyDescent="0.25">
      <c r="A167" s="18">
        <v>2472500733</v>
      </c>
      <c r="B167" s="18" t="str">
        <f t="shared" si="2"/>
        <v>24725007334</v>
      </c>
      <c r="C167" s="21" t="s">
        <v>155</v>
      </c>
      <c r="D167" s="22" t="s">
        <v>235</v>
      </c>
      <c r="E167" s="22">
        <v>4</v>
      </c>
      <c r="F167" s="21" t="s">
        <v>160</v>
      </c>
    </row>
    <row r="168" spans="1:6" x14ac:dyDescent="0.25">
      <c r="A168" s="18">
        <v>2472500733</v>
      </c>
      <c r="B168" s="18" t="str">
        <f t="shared" si="2"/>
        <v>24725007335</v>
      </c>
      <c r="C168" s="21" t="s">
        <v>155</v>
      </c>
      <c r="D168" s="22" t="s">
        <v>235</v>
      </c>
      <c r="E168" s="22">
        <v>5</v>
      </c>
      <c r="F168" s="21" t="s">
        <v>161</v>
      </c>
    </row>
    <row r="169" spans="1:6" x14ac:dyDescent="0.25">
      <c r="A169" s="18">
        <v>2472500733</v>
      </c>
      <c r="B169" s="18" t="str">
        <f t="shared" si="2"/>
        <v>24725007336</v>
      </c>
      <c r="C169" s="21" t="s">
        <v>155</v>
      </c>
      <c r="D169" s="22" t="s">
        <v>235</v>
      </c>
      <c r="E169" s="22">
        <v>6</v>
      </c>
      <c r="F169" s="21" t="s">
        <v>162</v>
      </c>
    </row>
    <row r="170" spans="1:6" ht="30" x14ac:dyDescent="0.25">
      <c r="A170" s="25">
        <v>2472510633</v>
      </c>
      <c r="B170" s="18" t="str">
        <f t="shared" si="2"/>
        <v>24725106331</v>
      </c>
      <c r="C170" s="28" t="s">
        <v>92</v>
      </c>
      <c r="D170" s="27" t="s">
        <v>452</v>
      </c>
      <c r="E170" s="22">
        <v>1</v>
      </c>
      <c r="F170" s="28" t="s">
        <v>94</v>
      </c>
    </row>
    <row r="171" spans="1:6" ht="30" x14ac:dyDescent="0.25">
      <c r="A171" s="25">
        <v>2472510633</v>
      </c>
      <c r="B171" s="18" t="str">
        <f t="shared" si="2"/>
        <v>24725106332</v>
      </c>
      <c r="C171" s="28" t="s">
        <v>92</v>
      </c>
      <c r="D171" s="27" t="s">
        <v>452</v>
      </c>
      <c r="E171" s="22">
        <v>2</v>
      </c>
      <c r="F171" s="28" t="s">
        <v>95</v>
      </c>
    </row>
    <row r="172" spans="1:6" x14ac:dyDescent="0.25">
      <c r="A172" s="25">
        <v>2472510633</v>
      </c>
      <c r="B172" s="18" t="str">
        <f t="shared" si="2"/>
        <v>24725106333</v>
      </c>
      <c r="C172" s="28" t="s">
        <v>92</v>
      </c>
      <c r="D172" s="27" t="s">
        <v>452</v>
      </c>
      <c r="E172" s="22">
        <v>3</v>
      </c>
      <c r="F172" s="28" t="s">
        <v>96</v>
      </c>
    </row>
    <row r="173" spans="1:6" x14ac:dyDescent="0.25">
      <c r="A173" s="25">
        <v>2472510633</v>
      </c>
      <c r="B173" s="18" t="str">
        <f t="shared" si="2"/>
        <v>24725106334</v>
      </c>
      <c r="C173" s="28" t="s">
        <v>92</v>
      </c>
      <c r="D173" s="27" t="s">
        <v>452</v>
      </c>
      <c r="E173" s="22">
        <v>4</v>
      </c>
      <c r="F173" s="28" t="s">
        <v>97</v>
      </c>
    </row>
    <row r="174" spans="1:6" x14ac:dyDescent="0.25">
      <c r="A174" s="25">
        <v>2472510633</v>
      </c>
      <c r="B174" s="18" t="str">
        <f t="shared" si="2"/>
        <v>24725106335</v>
      </c>
      <c r="C174" s="28" t="s">
        <v>92</v>
      </c>
      <c r="D174" s="27" t="s">
        <v>452</v>
      </c>
      <c r="E174" s="22">
        <v>5</v>
      </c>
      <c r="F174" s="28" t="s">
        <v>98</v>
      </c>
    </row>
    <row r="175" spans="1:6" ht="30" x14ac:dyDescent="0.25">
      <c r="A175" s="25">
        <v>2472510633</v>
      </c>
      <c r="B175" s="18" t="str">
        <f t="shared" si="2"/>
        <v>24725106336</v>
      </c>
      <c r="C175" s="28" t="s">
        <v>92</v>
      </c>
      <c r="D175" s="27" t="s">
        <v>452</v>
      </c>
      <c r="E175" s="22">
        <v>6</v>
      </c>
      <c r="F175" s="28" t="s">
        <v>99</v>
      </c>
    </row>
    <row r="176" spans="1:6" ht="30" x14ac:dyDescent="0.25">
      <c r="A176" s="18">
        <v>2472510733</v>
      </c>
      <c r="B176" s="18" t="str">
        <f t="shared" si="2"/>
        <v>24725107331</v>
      </c>
      <c r="C176" s="21" t="s">
        <v>84</v>
      </c>
      <c r="D176" s="22" t="s">
        <v>313</v>
      </c>
      <c r="E176" s="22">
        <v>1</v>
      </c>
      <c r="F176" s="21" t="s">
        <v>86</v>
      </c>
    </row>
    <row r="177" spans="1:6" ht="30" x14ac:dyDescent="0.25">
      <c r="A177" s="18">
        <v>2472510733</v>
      </c>
      <c r="B177" s="18" t="str">
        <f t="shared" si="2"/>
        <v>24725107332</v>
      </c>
      <c r="C177" s="21" t="s">
        <v>84</v>
      </c>
      <c r="D177" s="22" t="s">
        <v>313</v>
      </c>
      <c r="E177" s="22">
        <v>2</v>
      </c>
      <c r="F177" s="21" t="s">
        <v>87</v>
      </c>
    </row>
    <row r="178" spans="1:6" ht="30" x14ac:dyDescent="0.25">
      <c r="A178" s="18">
        <v>2472510733</v>
      </c>
      <c r="B178" s="18" t="str">
        <f t="shared" si="2"/>
        <v>24725107333</v>
      </c>
      <c r="C178" s="21" t="s">
        <v>84</v>
      </c>
      <c r="D178" s="22" t="s">
        <v>313</v>
      </c>
      <c r="E178" s="22">
        <v>3</v>
      </c>
      <c r="F178" s="21" t="s">
        <v>88</v>
      </c>
    </row>
    <row r="179" spans="1:6" x14ac:dyDescent="0.25">
      <c r="A179" s="18">
        <v>2472510733</v>
      </c>
      <c r="B179" s="18" t="str">
        <f t="shared" si="2"/>
        <v>24725107334</v>
      </c>
      <c r="C179" s="21" t="s">
        <v>84</v>
      </c>
      <c r="D179" s="22" t="s">
        <v>313</v>
      </c>
      <c r="E179" s="22">
        <v>4</v>
      </c>
      <c r="F179" s="21" t="s">
        <v>89</v>
      </c>
    </row>
    <row r="180" spans="1:6" ht="30" x14ac:dyDescent="0.25">
      <c r="A180" s="18">
        <v>2472510733</v>
      </c>
      <c r="B180" s="18" t="str">
        <f t="shared" si="2"/>
        <v>24725107335</v>
      </c>
      <c r="C180" s="21" t="s">
        <v>84</v>
      </c>
      <c r="D180" s="22" t="s">
        <v>313</v>
      </c>
      <c r="E180" s="22">
        <v>5</v>
      </c>
      <c r="F180" s="21" t="s">
        <v>90</v>
      </c>
    </row>
    <row r="181" spans="1:6" ht="30" x14ac:dyDescent="0.25">
      <c r="A181" s="18">
        <v>2472510733</v>
      </c>
      <c r="B181" s="18" t="str">
        <f t="shared" si="2"/>
        <v>24725107336</v>
      </c>
      <c r="C181" s="21" t="s">
        <v>84</v>
      </c>
      <c r="D181" s="22" t="s">
        <v>313</v>
      </c>
      <c r="E181" s="22">
        <v>6</v>
      </c>
      <c r="F181" s="21" t="s">
        <v>91</v>
      </c>
    </row>
    <row r="182" spans="1:6" x14ac:dyDescent="0.25">
      <c r="A182" s="25">
        <v>2472510833</v>
      </c>
      <c r="B182" s="18" t="str">
        <f t="shared" si="2"/>
        <v>24725108331</v>
      </c>
      <c r="C182" s="29" t="s">
        <v>354</v>
      </c>
      <c r="D182" s="20" t="s">
        <v>430</v>
      </c>
      <c r="E182" s="20">
        <v>1</v>
      </c>
      <c r="F182" s="29" t="s">
        <v>356</v>
      </c>
    </row>
    <row r="183" spans="1:6" x14ac:dyDescent="0.25">
      <c r="A183" s="25">
        <v>2472510833</v>
      </c>
      <c r="B183" s="18" t="str">
        <f t="shared" si="2"/>
        <v>24725108332</v>
      </c>
      <c r="C183" s="29" t="s">
        <v>354</v>
      </c>
      <c r="D183" s="20" t="s">
        <v>430</v>
      </c>
      <c r="E183" s="20">
        <v>2</v>
      </c>
      <c r="F183" s="29" t="s">
        <v>357</v>
      </c>
    </row>
    <row r="184" spans="1:6" x14ac:dyDescent="0.25">
      <c r="A184" s="25">
        <v>2472510833</v>
      </c>
      <c r="B184" s="18" t="str">
        <f t="shared" si="2"/>
        <v>24725108333</v>
      </c>
      <c r="C184" s="29" t="s">
        <v>354</v>
      </c>
      <c r="D184" s="20" t="s">
        <v>430</v>
      </c>
      <c r="E184" s="20">
        <v>3</v>
      </c>
      <c r="F184" s="29" t="s">
        <v>358</v>
      </c>
    </row>
    <row r="185" spans="1:6" x14ac:dyDescent="0.25">
      <c r="A185" s="25">
        <v>2472510833</v>
      </c>
      <c r="B185" s="18" t="str">
        <f t="shared" si="2"/>
        <v>24725108334</v>
      </c>
      <c r="C185" s="29" t="s">
        <v>354</v>
      </c>
      <c r="D185" s="20" t="s">
        <v>430</v>
      </c>
      <c r="E185" s="20">
        <v>4</v>
      </c>
      <c r="F185" s="29" t="s">
        <v>359</v>
      </c>
    </row>
    <row r="186" spans="1:6" ht="30" x14ac:dyDescent="0.25">
      <c r="A186" s="25">
        <v>2472510833</v>
      </c>
      <c r="B186" s="18" t="str">
        <f t="shared" si="2"/>
        <v>24725108335</v>
      </c>
      <c r="C186" s="29" t="s">
        <v>354</v>
      </c>
      <c r="D186" s="20" t="s">
        <v>430</v>
      </c>
      <c r="E186" s="20">
        <v>5</v>
      </c>
      <c r="F186" s="29" t="s">
        <v>360</v>
      </c>
    </row>
    <row r="187" spans="1:6" x14ac:dyDescent="0.25">
      <c r="A187" s="25">
        <v>2472510833</v>
      </c>
      <c r="B187" s="18" t="str">
        <f t="shared" si="2"/>
        <v>24725108336</v>
      </c>
      <c r="C187" s="29" t="s">
        <v>354</v>
      </c>
      <c r="D187" s="20" t="s">
        <v>430</v>
      </c>
      <c r="E187" s="20">
        <v>6</v>
      </c>
      <c r="F187" s="29" t="s">
        <v>361</v>
      </c>
    </row>
    <row r="188" spans="1:6" x14ac:dyDescent="0.25">
      <c r="A188" s="18">
        <v>2472521133</v>
      </c>
      <c r="B188" s="18" t="str">
        <f t="shared" si="2"/>
        <v>24725211334</v>
      </c>
      <c r="C188" s="19" t="s">
        <v>971</v>
      </c>
      <c r="D188" s="20" t="s">
        <v>258</v>
      </c>
      <c r="E188" s="20">
        <v>4</v>
      </c>
      <c r="F188" s="19" t="s">
        <v>117</v>
      </c>
    </row>
    <row r="189" spans="1:6" x14ac:dyDescent="0.25">
      <c r="A189" s="25">
        <v>2472521133</v>
      </c>
      <c r="B189" s="18" t="str">
        <f t="shared" si="2"/>
        <v>24725211334</v>
      </c>
      <c r="C189" s="19" t="s">
        <v>971</v>
      </c>
      <c r="D189" s="20" t="s">
        <v>462</v>
      </c>
      <c r="E189" s="20">
        <v>4</v>
      </c>
      <c r="F189" s="29" t="s">
        <v>118</v>
      </c>
    </row>
    <row r="190" spans="1:6" x14ac:dyDescent="0.25">
      <c r="A190" s="18">
        <v>2472521133</v>
      </c>
      <c r="B190" s="18" t="str">
        <f t="shared" si="2"/>
        <v>24725211335</v>
      </c>
      <c r="C190" s="19" t="s">
        <v>971</v>
      </c>
      <c r="D190" s="20" t="s">
        <v>258</v>
      </c>
      <c r="E190" s="20">
        <v>5</v>
      </c>
      <c r="F190" s="19" t="s">
        <v>119</v>
      </c>
    </row>
    <row r="191" spans="1:6" x14ac:dyDescent="0.25">
      <c r="A191" s="25">
        <v>2472521133</v>
      </c>
      <c r="B191" s="18" t="str">
        <f t="shared" si="2"/>
        <v>24725211335</v>
      </c>
      <c r="C191" s="19" t="s">
        <v>971</v>
      </c>
      <c r="D191" s="20" t="s">
        <v>462</v>
      </c>
      <c r="E191" s="20">
        <v>5</v>
      </c>
      <c r="F191" s="29" t="s">
        <v>120</v>
      </c>
    </row>
    <row r="192" spans="1:6" x14ac:dyDescent="0.25">
      <c r="A192" s="18">
        <v>2472521133</v>
      </c>
      <c r="B192" s="18" t="str">
        <f t="shared" si="2"/>
        <v>24725211336</v>
      </c>
      <c r="C192" s="19" t="s">
        <v>971</v>
      </c>
      <c r="D192" s="20" t="s">
        <v>258</v>
      </c>
      <c r="E192" s="20">
        <v>6</v>
      </c>
      <c r="F192" s="19" t="s">
        <v>121</v>
      </c>
    </row>
    <row r="193" spans="1:6" x14ac:dyDescent="0.25">
      <c r="A193" s="25">
        <v>2472521133</v>
      </c>
      <c r="B193" s="18" t="str">
        <f t="shared" si="2"/>
        <v>24725211336</v>
      </c>
      <c r="C193" s="19" t="s">
        <v>971</v>
      </c>
      <c r="D193" s="20" t="s">
        <v>462</v>
      </c>
      <c r="E193" s="20">
        <v>6</v>
      </c>
      <c r="F193" s="29" t="s">
        <v>122</v>
      </c>
    </row>
    <row r="194" spans="1:6" ht="30" x14ac:dyDescent="0.25">
      <c r="A194" s="18">
        <v>2472521433</v>
      </c>
      <c r="B194" s="18" t="str">
        <f t="shared" ref="B194:B251" si="3">CONCATENATE(A194,E194)</f>
        <v>24725214331</v>
      </c>
      <c r="C194" s="21" t="s">
        <v>123</v>
      </c>
      <c r="D194" s="22" t="s">
        <v>281</v>
      </c>
      <c r="E194" s="22">
        <v>1</v>
      </c>
      <c r="F194" s="21" t="s">
        <v>125</v>
      </c>
    </row>
    <row r="195" spans="1:6" ht="30" x14ac:dyDescent="0.25">
      <c r="A195" s="18">
        <v>2472521433</v>
      </c>
      <c r="B195" s="18" t="str">
        <f t="shared" si="3"/>
        <v>24725214332</v>
      </c>
      <c r="C195" s="21" t="s">
        <v>123</v>
      </c>
      <c r="D195" s="22" t="s">
        <v>281</v>
      </c>
      <c r="E195" s="22">
        <v>2</v>
      </c>
      <c r="F195" s="21" t="s">
        <v>126</v>
      </c>
    </row>
    <row r="196" spans="1:6" ht="30" x14ac:dyDescent="0.25">
      <c r="A196" s="18">
        <v>2472521433</v>
      </c>
      <c r="B196" s="18" t="str">
        <f t="shared" si="3"/>
        <v>24725214333</v>
      </c>
      <c r="C196" s="21" t="s">
        <v>123</v>
      </c>
      <c r="D196" s="22" t="s">
        <v>281</v>
      </c>
      <c r="E196" s="22">
        <v>3</v>
      </c>
      <c r="F196" s="21" t="s">
        <v>127</v>
      </c>
    </row>
    <row r="197" spans="1:6" ht="30" x14ac:dyDescent="0.25">
      <c r="A197" s="18">
        <v>2472521433</v>
      </c>
      <c r="B197" s="18" t="str">
        <f t="shared" si="3"/>
        <v>24725214334</v>
      </c>
      <c r="C197" s="21" t="s">
        <v>123</v>
      </c>
      <c r="D197" s="22" t="s">
        <v>281</v>
      </c>
      <c r="E197" s="22">
        <v>4</v>
      </c>
      <c r="F197" s="21" t="s">
        <v>128</v>
      </c>
    </row>
    <row r="198" spans="1:6" ht="30" x14ac:dyDescent="0.25">
      <c r="A198" s="18">
        <v>2472521433</v>
      </c>
      <c r="B198" s="18" t="str">
        <f t="shared" si="3"/>
        <v>24725214335</v>
      </c>
      <c r="C198" s="21" t="s">
        <v>123</v>
      </c>
      <c r="D198" s="22" t="s">
        <v>281</v>
      </c>
      <c r="E198" s="22">
        <v>5</v>
      </c>
      <c r="F198" s="21" t="s">
        <v>129</v>
      </c>
    </row>
    <row r="199" spans="1:6" ht="30" x14ac:dyDescent="0.25">
      <c r="A199" s="18">
        <v>2472521433</v>
      </c>
      <c r="B199" s="18" t="str">
        <f t="shared" si="3"/>
        <v>24725214336</v>
      </c>
      <c r="C199" s="21" t="s">
        <v>123</v>
      </c>
      <c r="D199" s="22" t="s">
        <v>281</v>
      </c>
      <c r="E199" s="22">
        <v>6</v>
      </c>
      <c r="F199" s="21" t="s">
        <v>130</v>
      </c>
    </row>
    <row r="200" spans="1:6" ht="30" x14ac:dyDescent="0.25">
      <c r="A200" s="25">
        <v>2472521533</v>
      </c>
      <c r="B200" s="18" t="str">
        <f t="shared" si="3"/>
        <v>24725215331</v>
      </c>
      <c r="C200" s="26" t="s">
        <v>433</v>
      </c>
      <c r="D200" s="27" t="s">
        <v>375</v>
      </c>
      <c r="E200" s="22">
        <v>1</v>
      </c>
      <c r="F200" s="26" t="s">
        <v>125</v>
      </c>
    </row>
    <row r="201" spans="1:6" ht="30" x14ac:dyDescent="0.25">
      <c r="A201" s="25">
        <v>2472521533</v>
      </c>
      <c r="B201" s="18" t="str">
        <f t="shared" si="3"/>
        <v>24725215332</v>
      </c>
      <c r="C201" s="26" t="s">
        <v>433</v>
      </c>
      <c r="D201" s="27" t="s">
        <v>375</v>
      </c>
      <c r="E201" s="22">
        <v>2</v>
      </c>
      <c r="F201" s="26" t="s">
        <v>126</v>
      </c>
    </row>
    <row r="202" spans="1:6" ht="30" x14ac:dyDescent="0.25">
      <c r="A202" s="25">
        <v>2472521533</v>
      </c>
      <c r="B202" s="18" t="str">
        <f t="shared" si="3"/>
        <v>24725215333</v>
      </c>
      <c r="C202" s="26" t="s">
        <v>433</v>
      </c>
      <c r="D202" s="27" t="s">
        <v>375</v>
      </c>
      <c r="E202" s="22">
        <v>3</v>
      </c>
      <c r="F202" s="26" t="s">
        <v>127</v>
      </c>
    </row>
    <row r="203" spans="1:6" ht="30" x14ac:dyDescent="0.25">
      <c r="A203" s="25">
        <v>2472521533</v>
      </c>
      <c r="B203" s="18" t="str">
        <f t="shared" si="3"/>
        <v>24725215334</v>
      </c>
      <c r="C203" s="26" t="s">
        <v>433</v>
      </c>
      <c r="D203" s="27" t="s">
        <v>375</v>
      </c>
      <c r="E203" s="22">
        <v>4</v>
      </c>
      <c r="F203" s="26" t="s">
        <v>128</v>
      </c>
    </row>
    <row r="204" spans="1:6" ht="30" x14ac:dyDescent="0.25">
      <c r="A204" s="25">
        <v>2472521533</v>
      </c>
      <c r="B204" s="18" t="str">
        <f t="shared" si="3"/>
        <v>24725215335</v>
      </c>
      <c r="C204" s="26" t="s">
        <v>433</v>
      </c>
      <c r="D204" s="27" t="s">
        <v>375</v>
      </c>
      <c r="E204" s="22">
        <v>5</v>
      </c>
      <c r="F204" s="26" t="s">
        <v>129</v>
      </c>
    </row>
    <row r="205" spans="1:6" ht="30" x14ac:dyDescent="0.25">
      <c r="A205" s="25">
        <v>2472521533</v>
      </c>
      <c r="B205" s="18" t="str">
        <f t="shared" si="3"/>
        <v>24725215336</v>
      </c>
      <c r="C205" s="26" t="s">
        <v>433</v>
      </c>
      <c r="D205" s="27" t="s">
        <v>375</v>
      </c>
      <c r="E205" s="22">
        <v>6</v>
      </c>
      <c r="F205" s="26" t="s">
        <v>130</v>
      </c>
    </row>
    <row r="206" spans="1:6" x14ac:dyDescent="0.25">
      <c r="A206" s="25">
        <v>2472521633</v>
      </c>
      <c r="B206" s="18" t="str">
        <f t="shared" si="3"/>
        <v>24725216331</v>
      </c>
      <c r="C206" s="19" t="s">
        <v>435</v>
      </c>
      <c r="D206" s="20" t="s">
        <v>426</v>
      </c>
      <c r="E206" s="20">
        <v>1</v>
      </c>
      <c r="F206" s="19" t="s">
        <v>125</v>
      </c>
    </row>
    <row r="207" spans="1:6" x14ac:dyDescent="0.25">
      <c r="A207" s="25">
        <v>2472521633</v>
      </c>
      <c r="B207" s="18" t="str">
        <f t="shared" si="3"/>
        <v>24725216332</v>
      </c>
      <c r="C207" s="19" t="s">
        <v>435</v>
      </c>
      <c r="D207" s="20" t="s">
        <v>426</v>
      </c>
      <c r="E207" s="20">
        <v>2</v>
      </c>
      <c r="F207" s="19" t="s">
        <v>126</v>
      </c>
    </row>
    <row r="208" spans="1:6" x14ac:dyDescent="0.25">
      <c r="A208" s="25">
        <v>2472521633</v>
      </c>
      <c r="B208" s="18" t="str">
        <f t="shared" si="3"/>
        <v>24725216333</v>
      </c>
      <c r="C208" s="19" t="s">
        <v>435</v>
      </c>
      <c r="D208" s="20" t="s">
        <v>426</v>
      </c>
      <c r="E208" s="20">
        <v>3</v>
      </c>
      <c r="F208" s="19" t="s">
        <v>127</v>
      </c>
    </row>
    <row r="209" spans="1:15" x14ac:dyDescent="0.25">
      <c r="A209" s="25">
        <v>2472521633</v>
      </c>
      <c r="B209" s="18" t="str">
        <f t="shared" si="3"/>
        <v>24725216334</v>
      </c>
      <c r="C209" s="19" t="s">
        <v>435</v>
      </c>
      <c r="D209" s="20" t="s">
        <v>426</v>
      </c>
      <c r="E209" s="20">
        <v>4</v>
      </c>
      <c r="F209" s="19" t="s">
        <v>128</v>
      </c>
    </row>
    <row r="210" spans="1:15" x14ac:dyDescent="0.25">
      <c r="A210" s="25">
        <v>2472521633</v>
      </c>
      <c r="B210" s="18" t="str">
        <f t="shared" si="3"/>
        <v>24725216335</v>
      </c>
      <c r="C210" s="19" t="s">
        <v>435</v>
      </c>
      <c r="D210" s="20" t="s">
        <v>426</v>
      </c>
      <c r="E210" s="20">
        <v>5</v>
      </c>
      <c r="F210" s="19" t="s">
        <v>129</v>
      </c>
    </row>
    <row r="211" spans="1:15" x14ac:dyDescent="0.25">
      <c r="A211" s="25">
        <v>2472521633</v>
      </c>
      <c r="B211" s="18" t="str">
        <f t="shared" si="3"/>
        <v>24725216336</v>
      </c>
      <c r="C211" s="19" t="s">
        <v>435</v>
      </c>
      <c r="D211" s="20" t="s">
        <v>426</v>
      </c>
      <c r="E211" s="20">
        <v>6</v>
      </c>
      <c r="F211" s="19" t="s">
        <v>130</v>
      </c>
    </row>
    <row r="212" spans="1:15" x14ac:dyDescent="0.25">
      <c r="A212" s="25">
        <v>2472521933</v>
      </c>
      <c r="B212" s="18" t="str">
        <f t="shared" si="3"/>
        <v>24725219331</v>
      </c>
      <c r="C212" s="26" t="s">
        <v>437</v>
      </c>
      <c r="D212" s="27" t="s">
        <v>367</v>
      </c>
      <c r="E212" s="22">
        <v>1</v>
      </c>
      <c r="F212" s="26" t="s">
        <v>117</v>
      </c>
    </row>
    <row r="213" spans="1:15" x14ac:dyDescent="0.25">
      <c r="A213" s="25">
        <v>2472521933</v>
      </c>
      <c r="B213" s="18" t="str">
        <f t="shared" si="3"/>
        <v>24725219332</v>
      </c>
      <c r="C213" s="26" t="s">
        <v>437</v>
      </c>
      <c r="D213" s="27" t="s">
        <v>367</v>
      </c>
      <c r="E213" s="22">
        <v>2</v>
      </c>
      <c r="F213" s="26" t="s">
        <v>118</v>
      </c>
    </row>
    <row r="214" spans="1:15" x14ac:dyDescent="0.25">
      <c r="A214" s="25">
        <v>2472521933</v>
      </c>
      <c r="B214" s="18" t="str">
        <f t="shared" si="3"/>
        <v>24725219333</v>
      </c>
      <c r="C214" s="26" t="s">
        <v>437</v>
      </c>
      <c r="D214" s="27" t="s">
        <v>367</v>
      </c>
      <c r="E214" s="22">
        <v>3</v>
      </c>
      <c r="F214" s="26" t="s">
        <v>119</v>
      </c>
    </row>
    <row r="215" spans="1:15" x14ac:dyDescent="0.25">
      <c r="A215" s="25">
        <v>2472521933</v>
      </c>
      <c r="B215" s="18" t="str">
        <f t="shared" si="3"/>
        <v>24725219334</v>
      </c>
      <c r="C215" s="26" t="s">
        <v>437</v>
      </c>
      <c r="D215" s="27" t="s">
        <v>367</v>
      </c>
      <c r="E215" s="22">
        <v>4</v>
      </c>
      <c r="F215" s="26" t="s">
        <v>120</v>
      </c>
    </row>
    <row r="216" spans="1:15" x14ac:dyDescent="0.25">
      <c r="A216" s="25">
        <v>2472521933</v>
      </c>
      <c r="B216" s="18" t="str">
        <f t="shared" si="3"/>
        <v>24725219335</v>
      </c>
      <c r="C216" s="26" t="s">
        <v>437</v>
      </c>
      <c r="D216" s="27" t="s">
        <v>367</v>
      </c>
      <c r="E216" s="22">
        <v>5</v>
      </c>
      <c r="F216" s="26" t="s">
        <v>121</v>
      </c>
    </row>
    <row r="217" spans="1:15" x14ac:dyDescent="0.25">
      <c r="A217" s="25">
        <v>2472521933</v>
      </c>
      <c r="B217" s="18" t="str">
        <f t="shared" si="3"/>
        <v>24725219336</v>
      </c>
      <c r="C217" s="26" t="s">
        <v>437</v>
      </c>
      <c r="D217" s="27" t="s">
        <v>367</v>
      </c>
      <c r="E217" s="22">
        <v>6</v>
      </c>
      <c r="F217" s="26" t="s">
        <v>122</v>
      </c>
    </row>
    <row r="218" spans="1:15" ht="30" x14ac:dyDescent="0.25">
      <c r="A218" s="25">
        <v>2472522033</v>
      </c>
      <c r="B218" s="18" t="str">
        <f t="shared" si="3"/>
        <v>24725220331</v>
      </c>
      <c r="C218" s="19" t="s">
        <v>439</v>
      </c>
      <c r="D218" s="20" t="s">
        <v>347</v>
      </c>
      <c r="E218" s="20">
        <v>1</v>
      </c>
      <c r="F218" s="19" t="s">
        <v>117</v>
      </c>
    </row>
    <row r="219" spans="1:15" ht="30" x14ac:dyDescent="0.25">
      <c r="A219" s="25">
        <v>2472522033</v>
      </c>
      <c r="B219" s="18" t="str">
        <f t="shared" si="3"/>
        <v>24725220332</v>
      </c>
      <c r="C219" s="19" t="s">
        <v>439</v>
      </c>
      <c r="D219" s="20" t="s">
        <v>347</v>
      </c>
      <c r="E219" s="20">
        <v>2</v>
      </c>
      <c r="F219" s="19" t="s">
        <v>118</v>
      </c>
    </row>
    <row r="220" spans="1:15" ht="30" x14ac:dyDescent="0.25">
      <c r="A220" s="25">
        <v>2472522033</v>
      </c>
      <c r="B220" s="18" t="str">
        <f t="shared" si="3"/>
        <v>24725220333</v>
      </c>
      <c r="C220" s="19" t="s">
        <v>439</v>
      </c>
      <c r="D220" s="20" t="s">
        <v>347</v>
      </c>
      <c r="E220" s="20">
        <v>3</v>
      </c>
      <c r="F220" s="19" t="s">
        <v>119</v>
      </c>
    </row>
    <row r="221" spans="1:15" ht="30" x14ac:dyDescent="0.25">
      <c r="A221" s="25">
        <v>2472522033</v>
      </c>
      <c r="B221" s="18" t="str">
        <f t="shared" si="3"/>
        <v>24725220334</v>
      </c>
      <c r="C221" s="19" t="s">
        <v>439</v>
      </c>
      <c r="D221" s="20" t="s">
        <v>347</v>
      </c>
      <c r="E221" s="20">
        <v>4</v>
      </c>
      <c r="F221" s="19" t="s">
        <v>120</v>
      </c>
    </row>
    <row r="222" spans="1:15" ht="30" x14ac:dyDescent="0.25">
      <c r="A222" s="25">
        <v>2472522033</v>
      </c>
      <c r="B222" s="18" t="str">
        <f t="shared" si="3"/>
        <v>24725220335</v>
      </c>
      <c r="C222" s="19" t="s">
        <v>439</v>
      </c>
      <c r="D222" s="20" t="s">
        <v>347</v>
      </c>
      <c r="E222" s="20">
        <v>5</v>
      </c>
      <c r="F222" s="19" t="s">
        <v>121</v>
      </c>
    </row>
    <row r="223" spans="1:15" ht="30" x14ac:dyDescent="0.25">
      <c r="A223" s="25">
        <v>2472522033</v>
      </c>
      <c r="B223" s="18" t="str">
        <f t="shared" si="3"/>
        <v>24725220336</v>
      </c>
      <c r="C223" s="19" t="s">
        <v>439</v>
      </c>
      <c r="D223" s="20" t="s">
        <v>347</v>
      </c>
      <c r="E223" s="20">
        <v>6</v>
      </c>
      <c r="F223" s="19" t="s">
        <v>122</v>
      </c>
      <c r="O223" s="1"/>
    </row>
    <row r="224" spans="1:15" s="1" customFormat="1" ht="30" x14ac:dyDescent="0.25">
      <c r="A224" s="25">
        <v>2472522133</v>
      </c>
      <c r="B224" s="18" t="str">
        <f t="shared" si="3"/>
        <v>24725221331</v>
      </c>
      <c r="C224" s="130" t="s">
        <v>431</v>
      </c>
      <c r="D224" s="131" t="s">
        <v>362</v>
      </c>
      <c r="E224" s="131">
        <v>1</v>
      </c>
      <c r="F224" s="130" t="s">
        <v>117</v>
      </c>
      <c r="K224"/>
      <c r="L224"/>
    </row>
    <row r="225" spans="1:6" s="1" customFormat="1" ht="30" x14ac:dyDescent="0.25">
      <c r="A225" s="25">
        <v>2472522133</v>
      </c>
      <c r="B225" s="18" t="str">
        <f t="shared" si="3"/>
        <v>24725221332</v>
      </c>
      <c r="C225" s="130" t="s">
        <v>431</v>
      </c>
      <c r="D225" s="131" t="s">
        <v>362</v>
      </c>
      <c r="E225" s="131">
        <v>2</v>
      </c>
      <c r="F225" s="130" t="s">
        <v>118</v>
      </c>
    </row>
    <row r="226" spans="1:6" s="1" customFormat="1" ht="30" x14ac:dyDescent="0.25">
      <c r="A226" s="25">
        <v>2472522133</v>
      </c>
      <c r="B226" s="18" t="str">
        <f t="shared" si="3"/>
        <v>24725221333</v>
      </c>
      <c r="C226" s="130" t="s">
        <v>431</v>
      </c>
      <c r="D226" s="131" t="s">
        <v>362</v>
      </c>
      <c r="E226" s="131">
        <v>3</v>
      </c>
      <c r="F226" s="130" t="s">
        <v>119</v>
      </c>
    </row>
    <row r="227" spans="1:6" s="1" customFormat="1" ht="30" x14ac:dyDescent="0.25">
      <c r="A227" s="25">
        <v>2472522133</v>
      </c>
      <c r="B227" s="18" t="str">
        <f t="shared" si="3"/>
        <v>24725221334</v>
      </c>
      <c r="C227" s="130" t="s">
        <v>431</v>
      </c>
      <c r="D227" s="131" t="s">
        <v>362</v>
      </c>
      <c r="E227" s="131">
        <v>4</v>
      </c>
      <c r="F227" s="130" t="s">
        <v>120</v>
      </c>
    </row>
    <row r="228" spans="1:6" s="1" customFormat="1" ht="30" x14ac:dyDescent="0.25">
      <c r="A228" s="25">
        <v>2472522133</v>
      </c>
      <c r="B228" s="18" t="str">
        <f t="shared" si="3"/>
        <v>24725221335</v>
      </c>
      <c r="C228" s="130" t="s">
        <v>431</v>
      </c>
      <c r="D228" s="131" t="s">
        <v>362</v>
      </c>
      <c r="E228" s="131">
        <v>5</v>
      </c>
      <c r="F228" s="130" t="s">
        <v>121</v>
      </c>
    </row>
    <row r="229" spans="1:6" s="1" customFormat="1" ht="30" x14ac:dyDescent="0.25">
      <c r="A229" s="25">
        <v>2472522133</v>
      </c>
      <c r="B229" s="18" t="str">
        <f t="shared" si="3"/>
        <v>24725221336</v>
      </c>
      <c r="C229" s="130" t="s">
        <v>431</v>
      </c>
      <c r="D229" s="131" t="s">
        <v>362</v>
      </c>
      <c r="E229" s="131">
        <v>6</v>
      </c>
      <c r="F229" s="130" t="s">
        <v>122</v>
      </c>
    </row>
    <row r="230" spans="1:6" s="1" customFormat="1" x14ac:dyDescent="0.25">
      <c r="A230" s="18">
        <v>2472530333</v>
      </c>
      <c r="B230" s="18" t="str">
        <f t="shared" si="3"/>
        <v>24725303331</v>
      </c>
      <c r="C230" s="19" t="s">
        <v>312</v>
      </c>
      <c r="D230" s="20" t="s">
        <v>101</v>
      </c>
      <c r="E230" s="20">
        <v>1</v>
      </c>
      <c r="F230" s="19" t="s">
        <v>678</v>
      </c>
    </row>
    <row r="231" spans="1:6" s="1" customFormat="1" x14ac:dyDescent="0.25">
      <c r="A231" s="18">
        <v>2472530333</v>
      </c>
      <c r="B231" s="18" t="str">
        <f t="shared" si="3"/>
        <v>24725303332</v>
      </c>
      <c r="C231" s="19" t="s">
        <v>312</v>
      </c>
      <c r="D231" s="20" t="s">
        <v>101</v>
      </c>
      <c r="E231" s="20">
        <v>2</v>
      </c>
      <c r="F231" s="19" t="s">
        <v>679</v>
      </c>
    </row>
    <row r="232" spans="1:6" s="1" customFormat="1" x14ac:dyDescent="0.25">
      <c r="A232" s="18">
        <v>2472530333</v>
      </c>
      <c r="B232" s="18" t="str">
        <f t="shared" si="3"/>
        <v>24725303333</v>
      </c>
      <c r="C232" s="19" t="s">
        <v>312</v>
      </c>
      <c r="D232" s="20" t="s">
        <v>101</v>
      </c>
      <c r="E232" s="20">
        <v>3</v>
      </c>
      <c r="F232" s="19" t="s">
        <v>680</v>
      </c>
    </row>
    <row r="233" spans="1:6" s="1" customFormat="1" x14ac:dyDescent="0.25">
      <c r="A233" s="18">
        <v>2472530333</v>
      </c>
      <c r="B233" s="18" t="str">
        <f t="shared" si="3"/>
        <v>24725303334</v>
      </c>
      <c r="C233" s="19" t="s">
        <v>312</v>
      </c>
      <c r="D233" s="20" t="s">
        <v>101</v>
      </c>
      <c r="E233" s="20">
        <v>4</v>
      </c>
      <c r="F233" s="19" t="s">
        <v>681</v>
      </c>
    </row>
    <row r="234" spans="1:6" s="1" customFormat="1" ht="30" x14ac:dyDescent="0.25">
      <c r="A234" s="18">
        <v>2472530333</v>
      </c>
      <c r="B234" s="18" t="str">
        <f t="shared" si="3"/>
        <v>24725303335</v>
      </c>
      <c r="C234" s="19" t="s">
        <v>312</v>
      </c>
      <c r="D234" s="20" t="s">
        <v>101</v>
      </c>
      <c r="E234" s="20">
        <v>5</v>
      </c>
      <c r="F234" s="19" t="s">
        <v>682</v>
      </c>
    </row>
    <row r="235" spans="1:6" s="1" customFormat="1" x14ac:dyDescent="0.25">
      <c r="A235" s="18">
        <v>2472530333</v>
      </c>
      <c r="B235" s="18" t="str">
        <f t="shared" si="3"/>
        <v>24725303336</v>
      </c>
      <c r="C235" s="19" t="s">
        <v>312</v>
      </c>
      <c r="D235" s="20" t="s">
        <v>101</v>
      </c>
      <c r="E235" s="20">
        <v>6</v>
      </c>
      <c r="F235" s="19" t="s">
        <v>683</v>
      </c>
    </row>
    <row r="236" spans="1:6" s="1" customFormat="1" x14ac:dyDescent="0.25">
      <c r="A236" s="25">
        <v>2472530533</v>
      </c>
      <c r="B236" s="18" t="str">
        <f t="shared" si="3"/>
        <v>24725305331</v>
      </c>
      <c r="C236" s="19" t="s">
        <v>463</v>
      </c>
      <c r="D236" s="20" t="s">
        <v>370</v>
      </c>
      <c r="E236" s="20">
        <v>1</v>
      </c>
      <c r="F236" s="87" t="s">
        <v>771</v>
      </c>
    </row>
    <row r="237" spans="1:6" s="1" customFormat="1" x14ac:dyDescent="0.25">
      <c r="A237" s="25">
        <v>2472530533</v>
      </c>
      <c r="B237" s="18" t="str">
        <f t="shared" si="3"/>
        <v>24725305332</v>
      </c>
      <c r="C237" s="19" t="s">
        <v>463</v>
      </c>
      <c r="D237" s="20" t="s">
        <v>370</v>
      </c>
      <c r="E237" s="20">
        <v>2</v>
      </c>
      <c r="F237" s="87" t="s">
        <v>772</v>
      </c>
    </row>
    <row r="238" spans="1:6" s="1" customFormat="1" x14ac:dyDescent="0.25">
      <c r="A238" s="25">
        <v>2472530533</v>
      </c>
      <c r="B238" s="18" t="str">
        <f t="shared" si="3"/>
        <v>24725305333</v>
      </c>
      <c r="C238" s="19" t="s">
        <v>463</v>
      </c>
      <c r="D238" s="20" t="s">
        <v>370</v>
      </c>
      <c r="E238" s="20">
        <v>3</v>
      </c>
      <c r="F238" s="87" t="s">
        <v>773</v>
      </c>
    </row>
    <row r="239" spans="1:6" s="1" customFormat="1" ht="30" x14ac:dyDescent="0.25">
      <c r="A239" s="25">
        <v>2472530533</v>
      </c>
      <c r="B239" s="18" t="str">
        <f t="shared" si="3"/>
        <v>24725305334</v>
      </c>
      <c r="C239" s="19" t="s">
        <v>463</v>
      </c>
      <c r="D239" s="20" t="s">
        <v>370</v>
      </c>
      <c r="E239" s="20">
        <v>4</v>
      </c>
      <c r="F239" s="87" t="s">
        <v>774</v>
      </c>
    </row>
    <row r="240" spans="1:6" s="1" customFormat="1" ht="30" x14ac:dyDescent="0.25">
      <c r="A240" s="25">
        <v>2472530533</v>
      </c>
      <c r="B240" s="18" t="str">
        <f t="shared" si="3"/>
        <v>24725305335</v>
      </c>
      <c r="C240" s="19" t="s">
        <v>463</v>
      </c>
      <c r="D240" s="20" t="s">
        <v>370</v>
      </c>
      <c r="E240" s="20">
        <v>5</v>
      </c>
      <c r="F240" s="87" t="s">
        <v>775</v>
      </c>
    </row>
    <row r="241" spans="1:6" s="1" customFormat="1" x14ac:dyDescent="0.25">
      <c r="A241" s="25">
        <v>2472530533</v>
      </c>
      <c r="B241" s="18" t="str">
        <f t="shared" si="3"/>
        <v>24725305336</v>
      </c>
      <c r="C241" s="19" t="s">
        <v>463</v>
      </c>
      <c r="D241" s="20" t="s">
        <v>370</v>
      </c>
      <c r="E241" s="20">
        <v>6</v>
      </c>
      <c r="F241" s="87" t="s">
        <v>776</v>
      </c>
    </row>
    <row r="242" spans="1:6" s="1" customFormat="1" x14ac:dyDescent="0.25">
      <c r="A242" s="18">
        <v>2472540633</v>
      </c>
      <c r="B242" s="18" t="str">
        <f t="shared" si="3"/>
        <v>24725406331</v>
      </c>
      <c r="C242" s="19" t="s">
        <v>181</v>
      </c>
      <c r="D242" s="20" t="s">
        <v>69</v>
      </c>
      <c r="E242" s="20">
        <v>1</v>
      </c>
      <c r="F242" s="19" t="s">
        <v>183</v>
      </c>
    </row>
    <row r="243" spans="1:6" s="1" customFormat="1" x14ac:dyDescent="0.25">
      <c r="A243" s="18">
        <v>2472540633</v>
      </c>
      <c r="B243" s="18" t="str">
        <f t="shared" si="3"/>
        <v>24725406332</v>
      </c>
      <c r="C243" s="19" t="s">
        <v>181</v>
      </c>
      <c r="D243" s="20" t="s">
        <v>69</v>
      </c>
      <c r="E243" s="20">
        <v>2</v>
      </c>
      <c r="F243" s="19" t="s">
        <v>184</v>
      </c>
    </row>
    <row r="244" spans="1:6" s="1" customFormat="1" x14ac:dyDescent="0.25">
      <c r="A244" s="18">
        <v>2472540633</v>
      </c>
      <c r="B244" s="18" t="str">
        <f t="shared" si="3"/>
        <v>24725406333</v>
      </c>
      <c r="C244" s="19" t="s">
        <v>181</v>
      </c>
      <c r="D244" s="20" t="s">
        <v>69</v>
      </c>
      <c r="E244" s="20">
        <v>3</v>
      </c>
      <c r="F244" s="19" t="s">
        <v>173</v>
      </c>
    </row>
    <row r="245" spans="1:6" s="1" customFormat="1" x14ac:dyDescent="0.25">
      <c r="A245" s="18">
        <v>2472540633</v>
      </c>
      <c r="B245" s="18" t="str">
        <f t="shared" si="3"/>
        <v>24725406334</v>
      </c>
      <c r="C245" s="19" t="s">
        <v>181</v>
      </c>
      <c r="D245" s="20" t="s">
        <v>69</v>
      </c>
      <c r="E245" s="20">
        <v>4</v>
      </c>
      <c r="F245" s="19" t="s">
        <v>185</v>
      </c>
    </row>
    <row r="246" spans="1:6" s="1" customFormat="1" x14ac:dyDescent="0.25">
      <c r="A246" s="18">
        <v>2472540633</v>
      </c>
      <c r="B246" s="18" t="str">
        <f t="shared" si="3"/>
        <v>24725406335</v>
      </c>
      <c r="C246" s="19" t="s">
        <v>181</v>
      </c>
      <c r="D246" s="20" t="s">
        <v>69</v>
      </c>
      <c r="E246" s="20">
        <v>5</v>
      </c>
      <c r="F246" s="19" t="s">
        <v>167</v>
      </c>
    </row>
    <row r="247" spans="1:6" s="1" customFormat="1" x14ac:dyDescent="0.25">
      <c r="A247" s="18">
        <v>2472540633</v>
      </c>
      <c r="B247" s="18" t="str">
        <f t="shared" si="3"/>
        <v>24725406336</v>
      </c>
      <c r="C247" s="19" t="s">
        <v>181</v>
      </c>
      <c r="D247" s="20" t="s">
        <v>69</v>
      </c>
      <c r="E247" s="20">
        <v>6</v>
      </c>
      <c r="F247" s="19" t="s">
        <v>169</v>
      </c>
    </row>
    <row r="248" spans="1:6" s="1" customFormat="1" x14ac:dyDescent="0.25">
      <c r="A248" s="18">
        <v>2472540833</v>
      </c>
      <c r="B248" s="18" t="str">
        <f t="shared" si="3"/>
        <v>24725408331</v>
      </c>
      <c r="C248" s="21" t="s">
        <v>131</v>
      </c>
      <c r="D248" s="22" t="s">
        <v>109</v>
      </c>
      <c r="E248" s="22">
        <v>1</v>
      </c>
      <c r="F248" s="21" t="s">
        <v>133</v>
      </c>
    </row>
    <row r="249" spans="1:6" s="1" customFormat="1" x14ac:dyDescent="0.25">
      <c r="A249" s="18">
        <v>2472540833</v>
      </c>
      <c r="B249" s="18" t="str">
        <f t="shared" si="3"/>
        <v>24725408332</v>
      </c>
      <c r="C249" s="21" t="s">
        <v>131</v>
      </c>
      <c r="D249" s="22" t="s">
        <v>109</v>
      </c>
      <c r="E249" s="22">
        <v>2</v>
      </c>
      <c r="F249" s="21" t="s">
        <v>134</v>
      </c>
    </row>
    <row r="250" spans="1:6" s="1" customFormat="1" x14ac:dyDescent="0.25">
      <c r="A250" s="18">
        <v>2472540833</v>
      </c>
      <c r="B250" s="18" t="str">
        <f t="shared" si="3"/>
        <v>24725408333</v>
      </c>
      <c r="C250" s="21" t="s">
        <v>131</v>
      </c>
      <c r="D250" s="22" t="s">
        <v>109</v>
      </c>
      <c r="E250" s="22">
        <v>3</v>
      </c>
      <c r="F250" s="21" t="s">
        <v>135</v>
      </c>
    </row>
    <row r="251" spans="1:6" s="1" customFormat="1" x14ac:dyDescent="0.25">
      <c r="A251" s="18">
        <v>2472540833</v>
      </c>
      <c r="B251" s="18" t="str">
        <f t="shared" si="3"/>
        <v>24725408334</v>
      </c>
      <c r="C251" s="21" t="s">
        <v>131</v>
      </c>
      <c r="D251" s="22" t="s">
        <v>109</v>
      </c>
      <c r="E251" s="22">
        <v>4</v>
      </c>
      <c r="F251" s="21" t="s">
        <v>136</v>
      </c>
    </row>
    <row r="252" spans="1:6" s="1" customFormat="1" x14ac:dyDescent="0.25">
      <c r="A252" s="18">
        <v>2472540833</v>
      </c>
      <c r="B252" s="18" t="str">
        <f t="shared" ref="B252:B315" si="4">CONCATENATE(A252,E252)</f>
        <v>24725408335</v>
      </c>
      <c r="C252" s="21" t="s">
        <v>131</v>
      </c>
      <c r="D252" s="22" t="s">
        <v>109</v>
      </c>
      <c r="E252" s="22">
        <v>5</v>
      </c>
      <c r="F252" s="21" t="s">
        <v>137</v>
      </c>
    </row>
    <row r="253" spans="1:6" s="1" customFormat="1" x14ac:dyDescent="0.25">
      <c r="A253" s="18">
        <v>2472540833</v>
      </c>
      <c r="B253" s="18" t="str">
        <f t="shared" si="4"/>
        <v>24725408336</v>
      </c>
      <c r="C253" s="21" t="s">
        <v>131</v>
      </c>
      <c r="D253" s="22" t="s">
        <v>109</v>
      </c>
      <c r="E253" s="22">
        <v>6</v>
      </c>
      <c r="F253" s="21" t="s">
        <v>138</v>
      </c>
    </row>
    <row r="254" spans="1:6" s="1" customFormat="1" x14ac:dyDescent="0.25">
      <c r="A254" s="18">
        <v>2472540933</v>
      </c>
      <c r="B254" s="18" t="str">
        <f t="shared" si="4"/>
        <v>24725409331</v>
      </c>
      <c r="C254" s="19" t="s">
        <v>76</v>
      </c>
      <c r="D254" s="20" t="s">
        <v>85</v>
      </c>
      <c r="E254" s="20">
        <v>1</v>
      </c>
      <c r="F254" s="19" t="s">
        <v>78</v>
      </c>
    </row>
    <row r="255" spans="1:6" s="1" customFormat="1" x14ac:dyDescent="0.25">
      <c r="A255" s="18">
        <v>2472540933</v>
      </c>
      <c r="B255" s="18" t="str">
        <f t="shared" si="4"/>
        <v>24725409332</v>
      </c>
      <c r="C255" s="19" t="s">
        <v>76</v>
      </c>
      <c r="D255" s="20" t="s">
        <v>85</v>
      </c>
      <c r="E255" s="20">
        <v>2</v>
      </c>
      <c r="F255" s="19" t="s">
        <v>79</v>
      </c>
    </row>
    <row r="256" spans="1:6" s="1" customFormat="1" x14ac:dyDescent="0.25">
      <c r="A256" s="18">
        <v>2472540933</v>
      </c>
      <c r="B256" s="18" t="str">
        <f t="shared" si="4"/>
        <v>24725409333</v>
      </c>
      <c r="C256" s="19" t="s">
        <v>76</v>
      </c>
      <c r="D256" s="20" t="s">
        <v>85</v>
      </c>
      <c r="E256" s="20">
        <v>3</v>
      </c>
      <c r="F256" s="19" t="s">
        <v>80</v>
      </c>
    </row>
    <row r="257" spans="1:6" s="1" customFormat="1" x14ac:dyDescent="0.25">
      <c r="A257" s="18">
        <v>2472540933</v>
      </c>
      <c r="B257" s="18" t="str">
        <f t="shared" si="4"/>
        <v>24725409334</v>
      </c>
      <c r="C257" s="19" t="s">
        <v>76</v>
      </c>
      <c r="D257" s="20" t="s">
        <v>85</v>
      </c>
      <c r="E257" s="20">
        <v>4</v>
      </c>
      <c r="F257" s="19" t="s">
        <v>81</v>
      </c>
    </row>
    <row r="258" spans="1:6" s="1" customFormat="1" x14ac:dyDescent="0.25">
      <c r="A258" s="18">
        <v>2472540933</v>
      </c>
      <c r="B258" s="18" t="str">
        <f t="shared" si="4"/>
        <v>24725409335</v>
      </c>
      <c r="C258" s="19" t="s">
        <v>76</v>
      </c>
      <c r="D258" s="20" t="s">
        <v>85</v>
      </c>
      <c r="E258" s="20">
        <v>5</v>
      </c>
      <c r="F258" s="19" t="s">
        <v>82</v>
      </c>
    </row>
    <row r="259" spans="1:6" s="1" customFormat="1" ht="30" x14ac:dyDescent="0.25">
      <c r="A259" s="18">
        <v>2472540933</v>
      </c>
      <c r="B259" s="18" t="str">
        <f t="shared" si="4"/>
        <v>24725409336</v>
      </c>
      <c r="C259" s="19" t="s">
        <v>76</v>
      </c>
      <c r="D259" s="20" t="s">
        <v>85</v>
      </c>
      <c r="E259" s="20">
        <v>6</v>
      </c>
      <c r="F259" s="19" t="s">
        <v>83</v>
      </c>
    </row>
    <row r="260" spans="1:6" s="1" customFormat="1" x14ac:dyDescent="0.25">
      <c r="A260" s="25">
        <v>2472541033</v>
      </c>
      <c r="B260" s="18" t="str">
        <f t="shared" si="4"/>
        <v>24725410331</v>
      </c>
      <c r="C260" s="29" t="s">
        <v>226</v>
      </c>
      <c r="D260" s="20" t="s">
        <v>466</v>
      </c>
      <c r="E260" s="20">
        <v>1</v>
      </c>
      <c r="F260" s="29" t="s">
        <v>228</v>
      </c>
    </row>
    <row r="261" spans="1:6" s="1" customFormat="1" x14ac:dyDescent="0.25">
      <c r="A261" s="25">
        <v>2472541033</v>
      </c>
      <c r="B261" s="18" t="str">
        <f t="shared" si="4"/>
        <v>24725410332</v>
      </c>
      <c r="C261" s="29" t="s">
        <v>226</v>
      </c>
      <c r="D261" s="20" t="s">
        <v>466</v>
      </c>
      <c r="E261" s="20">
        <v>2</v>
      </c>
      <c r="F261" s="29" t="s">
        <v>229</v>
      </c>
    </row>
    <row r="262" spans="1:6" s="1" customFormat="1" x14ac:dyDescent="0.25">
      <c r="A262" s="25">
        <v>2472541033</v>
      </c>
      <c r="B262" s="18" t="str">
        <f t="shared" si="4"/>
        <v>24725410333</v>
      </c>
      <c r="C262" s="29" t="s">
        <v>226</v>
      </c>
      <c r="D262" s="20" t="s">
        <v>466</v>
      </c>
      <c r="E262" s="20">
        <v>3</v>
      </c>
      <c r="F262" s="29" t="s">
        <v>230</v>
      </c>
    </row>
    <row r="263" spans="1:6" s="1" customFormat="1" x14ac:dyDescent="0.25">
      <c r="A263" s="25">
        <v>2472541033</v>
      </c>
      <c r="B263" s="18" t="str">
        <f t="shared" si="4"/>
        <v>24725410334</v>
      </c>
      <c r="C263" s="29" t="s">
        <v>226</v>
      </c>
      <c r="D263" s="20" t="s">
        <v>466</v>
      </c>
      <c r="E263" s="20">
        <v>4</v>
      </c>
      <c r="F263" s="29" t="s">
        <v>231</v>
      </c>
    </row>
    <row r="264" spans="1:6" s="1" customFormat="1" x14ac:dyDescent="0.25">
      <c r="A264" s="25">
        <v>2472541033</v>
      </c>
      <c r="B264" s="18" t="str">
        <f t="shared" si="4"/>
        <v>24725410335</v>
      </c>
      <c r="C264" s="29" t="s">
        <v>226</v>
      </c>
      <c r="D264" s="20" t="s">
        <v>466</v>
      </c>
      <c r="E264" s="20">
        <v>5</v>
      </c>
      <c r="F264" s="29" t="s">
        <v>232</v>
      </c>
    </row>
    <row r="265" spans="1:6" s="1" customFormat="1" ht="30" x14ac:dyDescent="0.25">
      <c r="A265" s="25">
        <v>2472541033</v>
      </c>
      <c r="B265" s="18" t="str">
        <f t="shared" si="4"/>
        <v>24725410336</v>
      </c>
      <c r="C265" s="29" t="s">
        <v>226</v>
      </c>
      <c r="D265" s="20" t="s">
        <v>466</v>
      </c>
      <c r="E265" s="20">
        <v>6</v>
      </c>
      <c r="F265" s="29" t="s">
        <v>233</v>
      </c>
    </row>
    <row r="266" spans="1:6" s="1" customFormat="1" x14ac:dyDescent="0.25">
      <c r="A266" s="18">
        <v>2472550633</v>
      </c>
      <c r="B266" s="18" t="str">
        <f t="shared" si="4"/>
        <v>24725506331</v>
      </c>
      <c r="C266" s="21" t="s">
        <v>314</v>
      </c>
      <c r="D266" s="22" t="s">
        <v>140</v>
      </c>
      <c r="E266" s="22">
        <v>1</v>
      </c>
      <c r="F266" s="21" t="s">
        <v>316</v>
      </c>
    </row>
    <row r="267" spans="1:6" s="1" customFormat="1" x14ac:dyDescent="0.25">
      <c r="A267" s="18">
        <v>2472550633</v>
      </c>
      <c r="B267" s="18" t="str">
        <f t="shared" si="4"/>
        <v>24725506332</v>
      </c>
      <c r="C267" s="21" t="s">
        <v>314</v>
      </c>
      <c r="D267" s="22" t="s">
        <v>140</v>
      </c>
      <c r="E267" s="22">
        <v>2</v>
      </c>
      <c r="F267" s="21" t="s">
        <v>317</v>
      </c>
    </row>
    <row r="268" spans="1:6" s="1" customFormat="1" x14ac:dyDescent="0.25">
      <c r="A268" s="18">
        <v>2472550633</v>
      </c>
      <c r="B268" s="18" t="str">
        <f t="shared" si="4"/>
        <v>24725506333</v>
      </c>
      <c r="C268" s="21" t="s">
        <v>314</v>
      </c>
      <c r="D268" s="22" t="s">
        <v>140</v>
      </c>
      <c r="E268" s="22">
        <v>3</v>
      </c>
      <c r="F268" s="21" t="s">
        <v>318</v>
      </c>
    </row>
    <row r="269" spans="1:6" s="1" customFormat="1" ht="30" x14ac:dyDescent="0.25">
      <c r="A269" s="18">
        <v>2472550633</v>
      </c>
      <c r="B269" s="18" t="str">
        <f t="shared" si="4"/>
        <v>24725506334</v>
      </c>
      <c r="C269" s="21" t="s">
        <v>314</v>
      </c>
      <c r="D269" s="22" t="s">
        <v>140</v>
      </c>
      <c r="E269" s="22">
        <v>4</v>
      </c>
      <c r="F269" s="21" t="s">
        <v>319</v>
      </c>
    </row>
    <row r="270" spans="1:6" s="1" customFormat="1" x14ac:dyDescent="0.25">
      <c r="A270" s="18">
        <v>2472550633</v>
      </c>
      <c r="B270" s="18" t="str">
        <f t="shared" si="4"/>
        <v>24725506335</v>
      </c>
      <c r="C270" s="21" t="s">
        <v>314</v>
      </c>
      <c r="D270" s="22" t="s">
        <v>140</v>
      </c>
      <c r="E270" s="22">
        <v>5</v>
      </c>
      <c r="F270" s="21" t="s">
        <v>320</v>
      </c>
    </row>
    <row r="271" spans="1:6" s="1" customFormat="1" ht="30" x14ac:dyDescent="0.25">
      <c r="A271" s="18">
        <v>2472550633</v>
      </c>
      <c r="B271" s="18" t="str">
        <f t="shared" si="4"/>
        <v>24725506336</v>
      </c>
      <c r="C271" s="21" t="s">
        <v>314</v>
      </c>
      <c r="D271" s="22" t="s">
        <v>140</v>
      </c>
      <c r="E271" s="22">
        <v>6</v>
      </c>
      <c r="F271" s="21" t="s">
        <v>321</v>
      </c>
    </row>
    <row r="272" spans="1:6" s="1" customFormat="1" ht="30" x14ac:dyDescent="0.25">
      <c r="A272" s="18">
        <v>2472550733</v>
      </c>
      <c r="B272" s="18" t="str">
        <f t="shared" si="4"/>
        <v>24725507331</v>
      </c>
      <c r="C272" s="21" t="s">
        <v>288</v>
      </c>
      <c r="D272" s="22" t="s">
        <v>266</v>
      </c>
      <c r="E272" s="22">
        <v>1</v>
      </c>
      <c r="F272" s="21" t="s">
        <v>290</v>
      </c>
    </row>
    <row r="273" spans="1:6" s="1" customFormat="1" ht="30" x14ac:dyDescent="0.25">
      <c r="A273" s="18">
        <v>2472550733</v>
      </c>
      <c r="B273" s="18" t="str">
        <f t="shared" si="4"/>
        <v>24725507332</v>
      </c>
      <c r="C273" s="21" t="s">
        <v>288</v>
      </c>
      <c r="D273" s="22" t="s">
        <v>266</v>
      </c>
      <c r="E273" s="22">
        <v>2</v>
      </c>
      <c r="F273" s="21" t="s">
        <v>291</v>
      </c>
    </row>
    <row r="274" spans="1:6" s="1" customFormat="1" ht="30" x14ac:dyDescent="0.25">
      <c r="A274" s="18">
        <v>2472550733</v>
      </c>
      <c r="B274" s="18" t="str">
        <f t="shared" si="4"/>
        <v>24725507333</v>
      </c>
      <c r="C274" s="21" t="s">
        <v>288</v>
      </c>
      <c r="D274" s="22" t="s">
        <v>266</v>
      </c>
      <c r="E274" s="22">
        <v>3</v>
      </c>
      <c r="F274" s="21" t="s">
        <v>292</v>
      </c>
    </row>
    <row r="275" spans="1:6" s="1" customFormat="1" ht="30" x14ac:dyDescent="0.25">
      <c r="A275" s="18">
        <v>2472550733</v>
      </c>
      <c r="B275" s="18" t="str">
        <f t="shared" si="4"/>
        <v>24725507334</v>
      </c>
      <c r="C275" s="21" t="s">
        <v>288</v>
      </c>
      <c r="D275" s="22" t="s">
        <v>266</v>
      </c>
      <c r="E275" s="22">
        <v>4</v>
      </c>
      <c r="F275" s="21" t="s">
        <v>293</v>
      </c>
    </row>
    <row r="276" spans="1:6" s="1" customFormat="1" ht="30" x14ac:dyDescent="0.25">
      <c r="A276" s="18">
        <v>2472550733</v>
      </c>
      <c r="B276" s="18" t="str">
        <f t="shared" si="4"/>
        <v>24725507335</v>
      </c>
      <c r="C276" s="21" t="s">
        <v>288</v>
      </c>
      <c r="D276" s="22" t="s">
        <v>266</v>
      </c>
      <c r="E276" s="22">
        <v>5</v>
      </c>
      <c r="F276" s="21" t="s">
        <v>294</v>
      </c>
    </row>
    <row r="277" spans="1:6" s="1" customFormat="1" x14ac:dyDescent="0.25">
      <c r="A277" s="18">
        <v>2472550733</v>
      </c>
      <c r="B277" s="18" t="str">
        <f t="shared" si="4"/>
        <v>24725507336</v>
      </c>
      <c r="C277" s="21" t="s">
        <v>288</v>
      </c>
      <c r="D277" s="22" t="s">
        <v>266</v>
      </c>
      <c r="E277" s="22">
        <v>6</v>
      </c>
      <c r="F277" s="21" t="s">
        <v>295</v>
      </c>
    </row>
    <row r="278" spans="1:6" s="1" customFormat="1" x14ac:dyDescent="0.25">
      <c r="A278" s="18">
        <v>2472550933</v>
      </c>
      <c r="B278" s="18" t="str">
        <f t="shared" si="4"/>
        <v>24725509331</v>
      </c>
      <c r="C278" s="19" t="s">
        <v>52</v>
      </c>
      <c r="D278" s="20" t="s">
        <v>116</v>
      </c>
      <c r="E278" s="20">
        <v>1</v>
      </c>
      <c r="F278" s="19" t="s">
        <v>54</v>
      </c>
    </row>
    <row r="279" spans="1:6" s="1" customFormat="1" ht="30" x14ac:dyDescent="0.25">
      <c r="A279" s="18">
        <v>2472550933</v>
      </c>
      <c r="B279" s="18" t="str">
        <f t="shared" si="4"/>
        <v>24725509332</v>
      </c>
      <c r="C279" s="19" t="s">
        <v>52</v>
      </c>
      <c r="D279" s="20" t="s">
        <v>116</v>
      </c>
      <c r="E279" s="20">
        <v>2</v>
      </c>
      <c r="F279" s="19" t="s">
        <v>55</v>
      </c>
    </row>
    <row r="280" spans="1:6" s="1" customFormat="1" x14ac:dyDescent="0.25">
      <c r="A280" s="18">
        <v>2472550933</v>
      </c>
      <c r="B280" s="18" t="str">
        <f t="shared" si="4"/>
        <v>24725509333</v>
      </c>
      <c r="C280" s="19" t="s">
        <v>52</v>
      </c>
      <c r="D280" s="20" t="s">
        <v>116</v>
      </c>
      <c r="E280" s="20">
        <v>3</v>
      </c>
      <c r="F280" s="19" t="s">
        <v>56</v>
      </c>
    </row>
    <row r="281" spans="1:6" s="1" customFormat="1" x14ac:dyDescent="0.25">
      <c r="A281" s="18">
        <v>2472550933</v>
      </c>
      <c r="B281" s="18" t="str">
        <f t="shared" si="4"/>
        <v>24725509334</v>
      </c>
      <c r="C281" s="19" t="s">
        <v>52</v>
      </c>
      <c r="D281" s="20" t="s">
        <v>116</v>
      </c>
      <c r="E281" s="20">
        <v>4</v>
      </c>
      <c r="F281" s="19" t="s">
        <v>57</v>
      </c>
    </row>
    <row r="282" spans="1:6" s="1" customFormat="1" x14ac:dyDescent="0.25">
      <c r="A282" s="18">
        <v>2472550933</v>
      </c>
      <c r="B282" s="18" t="str">
        <f t="shared" si="4"/>
        <v>24725509335</v>
      </c>
      <c r="C282" s="19" t="s">
        <v>52</v>
      </c>
      <c r="D282" s="20" t="s">
        <v>116</v>
      </c>
      <c r="E282" s="20">
        <v>5</v>
      </c>
      <c r="F282" s="19" t="s">
        <v>58</v>
      </c>
    </row>
    <row r="283" spans="1:6" s="1" customFormat="1" x14ac:dyDescent="0.25">
      <c r="A283" s="18">
        <v>2472550933</v>
      </c>
      <c r="B283" s="18" t="str">
        <f t="shared" si="4"/>
        <v>24725509336</v>
      </c>
      <c r="C283" s="19" t="s">
        <v>52</v>
      </c>
      <c r="D283" s="20" t="s">
        <v>116</v>
      </c>
      <c r="E283" s="20">
        <v>6</v>
      </c>
      <c r="F283" s="19" t="s">
        <v>59</v>
      </c>
    </row>
    <row r="284" spans="1:6" s="1" customFormat="1" ht="30" x14ac:dyDescent="0.25">
      <c r="A284" s="18">
        <v>2472551033</v>
      </c>
      <c r="B284" s="18" t="str">
        <f t="shared" si="4"/>
        <v>24725510331</v>
      </c>
      <c r="C284" s="21" t="s">
        <v>449</v>
      </c>
      <c r="D284" s="22" t="s">
        <v>219</v>
      </c>
      <c r="E284" s="22">
        <v>1</v>
      </c>
      <c r="F284" s="21" t="s">
        <v>762</v>
      </c>
    </row>
    <row r="285" spans="1:6" s="1" customFormat="1" ht="30" x14ac:dyDescent="0.25">
      <c r="A285" s="18">
        <v>2472551033</v>
      </c>
      <c r="B285" s="18" t="str">
        <f t="shared" si="4"/>
        <v>24725510332</v>
      </c>
      <c r="C285" s="21" t="s">
        <v>449</v>
      </c>
      <c r="D285" s="22" t="s">
        <v>219</v>
      </c>
      <c r="E285" s="22">
        <v>2</v>
      </c>
      <c r="F285" s="21" t="s">
        <v>763</v>
      </c>
    </row>
    <row r="286" spans="1:6" s="1" customFormat="1" ht="30" x14ac:dyDescent="0.25">
      <c r="A286" s="18">
        <v>2472551033</v>
      </c>
      <c r="B286" s="18" t="str">
        <f t="shared" si="4"/>
        <v>24725510333</v>
      </c>
      <c r="C286" s="21" t="s">
        <v>449</v>
      </c>
      <c r="D286" s="22" t="s">
        <v>219</v>
      </c>
      <c r="E286" s="22">
        <v>3</v>
      </c>
      <c r="F286" s="21" t="s">
        <v>764</v>
      </c>
    </row>
    <row r="287" spans="1:6" s="1" customFormat="1" ht="30" x14ac:dyDescent="0.25">
      <c r="A287" s="18">
        <v>2472551033</v>
      </c>
      <c r="B287" s="18" t="str">
        <f t="shared" si="4"/>
        <v>24725510334</v>
      </c>
      <c r="C287" s="21" t="s">
        <v>449</v>
      </c>
      <c r="D287" s="22" t="s">
        <v>219</v>
      </c>
      <c r="E287" s="22">
        <v>4</v>
      </c>
      <c r="F287" s="21" t="s">
        <v>765</v>
      </c>
    </row>
    <row r="288" spans="1:6" s="1" customFormat="1" ht="30" x14ac:dyDescent="0.25">
      <c r="A288" s="18">
        <v>2472551033</v>
      </c>
      <c r="B288" s="18" t="str">
        <f t="shared" si="4"/>
        <v>24725510335</v>
      </c>
      <c r="C288" s="21" t="s">
        <v>449</v>
      </c>
      <c r="D288" s="22" t="s">
        <v>219</v>
      </c>
      <c r="E288" s="22">
        <v>5</v>
      </c>
      <c r="F288" s="21" t="s">
        <v>766</v>
      </c>
    </row>
    <row r="289" spans="1:6" s="1" customFormat="1" ht="30" x14ac:dyDescent="0.25">
      <c r="A289" s="18">
        <v>2472551033</v>
      </c>
      <c r="B289" s="18" t="str">
        <f t="shared" si="4"/>
        <v>24725510336</v>
      </c>
      <c r="C289" s="21" t="s">
        <v>449</v>
      </c>
      <c r="D289" s="22" t="s">
        <v>219</v>
      </c>
      <c r="E289" s="22">
        <v>6</v>
      </c>
      <c r="F289" s="21" t="s">
        <v>767</v>
      </c>
    </row>
    <row r="290" spans="1:6" s="1" customFormat="1" ht="30" x14ac:dyDescent="0.25">
      <c r="A290" s="25">
        <v>2472551333</v>
      </c>
      <c r="B290" s="18" t="str">
        <f t="shared" si="4"/>
        <v>24725513331</v>
      </c>
      <c r="C290" s="19" t="s">
        <v>455</v>
      </c>
      <c r="D290" s="20" t="s">
        <v>390</v>
      </c>
      <c r="E290" s="20">
        <v>1</v>
      </c>
      <c r="F290" s="19" t="s">
        <v>282</v>
      </c>
    </row>
    <row r="291" spans="1:6" s="1" customFormat="1" ht="45" x14ac:dyDescent="0.25">
      <c r="A291" s="25">
        <v>2472551333</v>
      </c>
      <c r="B291" s="18" t="str">
        <f t="shared" si="4"/>
        <v>24725513332</v>
      </c>
      <c r="C291" s="19" t="s">
        <v>455</v>
      </c>
      <c r="D291" s="20" t="s">
        <v>390</v>
      </c>
      <c r="E291" s="20">
        <v>2</v>
      </c>
      <c r="F291" s="19" t="s">
        <v>283</v>
      </c>
    </row>
    <row r="292" spans="1:6" s="1" customFormat="1" ht="45" x14ac:dyDescent="0.25">
      <c r="A292" s="25">
        <v>2472551333</v>
      </c>
      <c r="B292" s="18" t="str">
        <f t="shared" si="4"/>
        <v>24725513333</v>
      </c>
      <c r="C292" s="19" t="s">
        <v>455</v>
      </c>
      <c r="D292" s="20" t="s">
        <v>390</v>
      </c>
      <c r="E292" s="20">
        <v>3</v>
      </c>
      <c r="F292" s="19" t="s">
        <v>284</v>
      </c>
    </row>
    <row r="293" spans="1:6" s="1" customFormat="1" ht="45" x14ac:dyDescent="0.25">
      <c r="A293" s="25">
        <v>2472551333</v>
      </c>
      <c r="B293" s="18" t="str">
        <f t="shared" si="4"/>
        <v>24725513334</v>
      </c>
      <c r="C293" s="19" t="s">
        <v>455</v>
      </c>
      <c r="D293" s="20" t="s">
        <v>390</v>
      </c>
      <c r="E293" s="20">
        <v>4</v>
      </c>
      <c r="F293" s="19" t="s">
        <v>285</v>
      </c>
    </row>
    <row r="294" spans="1:6" s="1" customFormat="1" ht="30" x14ac:dyDescent="0.25">
      <c r="A294" s="25">
        <v>2472551333</v>
      </c>
      <c r="B294" s="18" t="str">
        <f t="shared" si="4"/>
        <v>24725513335</v>
      </c>
      <c r="C294" s="19" t="s">
        <v>455</v>
      </c>
      <c r="D294" s="20" t="s">
        <v>390</v>
      </c>
      <c r="E294" s="20">
        <v>5</v>
      </c>
      <c r="F294" s="19" t="s">
        <v>286</v>
      </c>
    </row>
    <row r="295" spans="1:6" s="1" customFormat="1" ht="30" x14ac:dyDescent="0.25">
      <c r="A295" s="25">
        <v>2472551333</v>
      </c>
      <c r="B295" s="18" t="str">
        <f t="shared" si="4"/>
        <v>24725513336</v>
      </c>
      <c r="C295" s="19" t="s">
        <v>455</v>
      </c>
      <c r="D295" s="20" t="s">
        <v>390</v>
      </c>
      <c r="E295" s="20">
        <v>6</v>
      </c>
      <c r="F295" s="19" t="s">
        <v>287</v>
      </c>
    </row>
    <row r="296" spans="1:6" s="1" customFormat="1" ht="30" x14ac:dyDescent="0.25">
      <c r="A296" s="25">
        <v>2472551433</v>
      </c>
      <c r="B296" s="18" t="str">
        <f t="shared" si="4"/>
        <v>24725514331</v>
      </c>
      <c r="C296" s="19" t="s">
        <v>451</v>
      </c>
      <c r="D296" s="20" t="s">
        <v>418</v>
      </c>
      <c r="E296" s="20">
        <v>1</v>
      </c>
      <c r="F296" s="19" t="s">
        <v>282</v>
      </c>
    </row>
    <row r="297" spans="1:6" s="1" customFormat="1" ht="45" x14ac:dyDescent="0.25">
      <c r="A297" s="25">
        <v>2472551433</v>
      </c>
      <c r="B297" s="18" t="str">
        <f t="shared" si="4"/>
        <v>24725514332</v>
      </c>
      <c r="C297" s="19" t="s">
        <v>451</v>
      </c>
      <c r="D297" s="20" t="s">
        <v>418</v>
      </c>
      <c r="E297" s="20">
        <v>2</v>
      </c>
      <c r="F297" s="19" t="s">
        <v>283</v>
      </c>
    </row>
    <row r="298" spans="1:6" s="1" customFormat="1" ht="45" x14ac:dyDescent="0.25">
      <c r="A298" s="25">
        <v>2472551433</v>
      </c>
      <c r="B298" s="18" t="str">
        <f t="shared" si="4"/>
        <v>24725514333</v>
      </c>
      <c r="C298" s="19" t="s">
        <v>451</v>
      </c>
      <c r="D298" s="20" t="s">
        <v>418</v>
      </c>
      <c r="E298" s="20">
        <v>3</v>
      </c>
      <c r="F298" s="19" t="s">
        <v>284</v>
      </c>
    </row>
    <row r="299" spans="1:6" s="1" customFormat="1" ht="45" x14ac:dyDescent="0.25">
      <c r="A299" s="25">
        <v>2472551433</v>
      </c>
      <c r="B299" s="18" t="str">
        <f t="shared" si="4"/>
        <v>24725514334</v>
      </c>
      <c r="C299" s="19" t="s">
        <v>451</v>
      </c>
      <c r="D299" s="20" t="s">
        <v>418</v>
      </c>
      <c r="E299" s="20">
        <v>4</v>
      </c>
      <c r="F299" s="19" t="s">
        <v>285</v>
      </c>
    </row>
    <row r="300" spans="1:6" s="1" customFormat="1" ht="30" x14ac:dyDescent="0.25">
      <c r="A300" s="25">
        <v>2472551433</v>
      </c>
      <c r="B300" s="18" t="str">
        <f t="shared" si="4"/>
        <v>24725514335</v>
      </c>
      <c r="C300" s="19" t="s">
        <v>451</v>
      </c>
      <c r="D300" s="20" t="s">
        <v>418</v>
      </c>
      <c r="E300" s="20">
        <v>5</v>
      </c>
      <c r="F300" s="19" t="s">
        <v>286</v>
      </c>
    </row>
    <row r="301" spans="1:6" s="1" customFormat="1" ht="30" x14ac:dyDescent="0.25">
      <c r="A301" s="25">
        <v>2472551433</v>
      </c>
      <c r="B301" s="18" t="str">
        <f t="shared" si="4"/>
        <v>24725514336</v>
      </c>
      <c r="C301" s="19" t="s">
        <v>451</v>
      </c>
      <c r="D301" s="20" t="s">
        <v>418</v>
      </c>
      <c r="E301" s="20">
        <v>6</v>
      </c>
      <c r="F301" s="19" t="s">
        <v>287</v>
      </c>
    </row>
    <row r="302" spans="1:6" s="1" customFormat="1" ht="30" x14ac:dyDescent="0.25">
      <c r="A302" s="25">
        <v>2472551533</v>
      </c>
      <c r="B302" s="18" t="str">
        <f t="shared" si="4"/>
        <v>24725515331</v>
      </c>
      <c r="C302" s="19" t="s">
        <v>453</v>
      </c>
      <c r="D302" s="20" t="s">
        <v>377</v>
      </c>
      <c r="E302" s="20">
        <v>1</v>
      </c>
      <c r="F302" s="19" t="s">
        <v>282</v>
      </c>
    </row>
    <row r="303" spans="1:6" s="1" customFormat="1" ht="45" x14ac:dyDescent="0.25">
      <c r="A303" s="25">
        <v>2472551533</v>
      </c>
      <c r="B303" s="18" t="str">
        <f t="shared" si="4"/>
        <v>24725515332</v>
      </c>
      <c r="C303" s="19" t="s">
        <v>453</v>
      </c>
      <c r="D303" s="20" t="s">
        <v>377</v>
      </c>
      <c r="E303" s="20">
        <v>2</v>
      </c>
      <c r="F303" s="19" t="s">
        <v>283</v>
      </c>
    </row>
    <row r="304" spans="1:6" s="1" customFormat="1" ht="45" x14ac:dyDescent="0.25">
      <c r="A304" s="25">
        <v>2472551533</v>
      </c>
      <c r="B304" s="18" t="str">
        <f t="shared" si="4"/>
        <v>24725515333</v>
      </c>
      <c r="C304" s="19" t="s">
        <v>453</v>
      </c>
      <c r="D304" s="20" t="s">
        <v>377</v>
      </c>
      <c r="E304" s="20">
        <v>3</v>
      </c>
      <c r="F304" s="19" t="s">
        <v>284</v>
      </c>
    </row>
    <row r="305" spans="1:6" s="1" customFormat="1" ht="45" x14ac:dyDescent="0.25">
      <c r="A305" s="25">
        <v>2472551533</v>
      </c>
      <c r="B305" s="18" t="str">
        <f t="shared" si="4"/>
        <v>24725515334</v>
      </c>
      <c r="C305" s="19" t="s">
        <v>453</v>
      </c>
      <c r="D305" s="20" t="s">
        <v>377</v>
      </c>
      <c r="E305" s="20">
        <v>4</v>
      </c>
      <c r="F305" s="19" t="s">
        <v>285</v>
      </c>
    </row>
    <row r="306" spans="1:6" s="1" customFormat="1" ht="30" x14ac:dyDescent="0.25">
      <c r="A306" s="25">
        <v>2472551533</v>
      </c>
      <c r="B306" s="18" t="str">
        <f t="shared" si="4"/>
        <v>24725515335</v>
      </c>
      <c r="C306" s="19" t="s">
        <v>453</v>
      </c>
      <c r="D306" s="20" t="s">
        <v>377</v>
      </c>
      <c r="E306" s="20">
        <v>5</v>
      </c>
      <c r="F306" s="19" t="s">
        <v>286</v>
      </c>
    </row>
    <row r="307" spans="1:6" s="1" customFormat="1" ht="30" x14ac:dyDescent="0.25">
      <c r="A307" s="25">
        <v>2472551533</v>
      </c>
      <c r="B307" s="18" t="str">
        <f t="shared" si="4"/>
        <v>24725515336</v>
      </c>
      <c r="C307" s="19" t="s">
        <v>453</v>
      </c>
      <c r="D307" s="20" t="s">
        <v>377</v>
      </c>
      <c r="E307" s="20">
        <v>6</v>
      </c>
      <c r="F307" s="19" t="s">
        <v>287</v>
      </c>
    </row>
    <row r="308" spans="1:6" s="1" customFormat="1" x14ac:dyDescent="0.25">
      <c r="A308" s="18">
        <v>2473000133</v>
      </c>
      <c r="B308" s="18" t="str">
        <f t="shared" si="4"/>
        <v>24730001331</v>
      </c>
      <c r="C308" s="19" t="s">
        <v>391</v>
      </c>
      <c r="D308" s="20" t="s">
        <v>227</v>
      </c>
      <c r="E308" s="20">
        <v>1</v>
      </c>
      <c r="F308" s="19" t="s">
        <v>393</v>
      </c>
    </row>
    <row r="309" spans="1:6" s="1" customFormat="1" x14ac:dyDescent="0.25">
      <c r="A309" s="18">
        <v>2473000133</v>
      </c>
      <c r="B309" s="18" t="str">
        <f t="shared" si="4"/>
        <v>24730001332</v>
      </c>
      <c r="C309" s="19" t="s">
        <v>391</v>
      </c>
      <c r="D309" s="20" t="s">
        <v>227</v>
      </c>
      <c r="E309" s="20">
        <v>2</v>
      </c>
      <c r="F309" s="19" t="s">
        <v>394</v>
      </c>
    </row>
    <row r="310" spans="1:6" s="1" customFormat="1" x14ac:dyDescent="0.25">
      <c r="A310" s="18">
        <v>2473000133</v>
      </c>
      <c r="B310" s="18" t="str">
        <f t="shared" si="4"/>
        <v>24730001333</v>
      </c>
      <c r="C310" s="19" t="s">
        <v>391</v>
      </c>
      <c r="D310" s="20" t="s">
        <v>227</v>
      </c>
      <c r="E310" s="20">
        <v>3</v>
      </c>
      <c r="F310" s="19" t="s">
        <v>395</v>
      </c>
    </row>
    <row r="311" spans="1:6" s="1" customFormat="1" x14ac:dyDescent="0.25">
      <c r="A311" s="18">
        <v>2473000133</v>
      </c>
      <c r="B311" s="18" t="str">
        <f t="shared" si="4"/>
        <v>24730001334</v>
      </c>
      <c r="C311" s="19" t="s">
        <v>391</v>
      </c>
      <c r="D311" s="20" t="s">
        <v>227</v>
      </c>
      <c r="E311" s="20">
        <v>4</v>
      </c>
      <c r="F311" s="19" t="s">
        <v>396</v>
      </c>
    </row>
    <row r="312" spans="1:6" s="1" customFormat="1" x14ac:dyDescent="0.25">
      <c r="A312" s="18">
        <v>2473000133</v>
      </c>
      <c r="B312" s="18" t="str">
        <f t="shared" si="4"/>
        <v>24730001335</v>
      </c>
      <c r="C312" s="19" t="s">
        <v>391</v>
      </c>
      <c r="D312" s="20" t="s">
        <v>227</v>
      </c>
      <c r="E312" s="20">
        <v>5</v>
      </c>
      <c r="F312" s="19" t="s">
        <v>397</v>
      </c>
    </row>
    <row r="313" spans="1:6" s="1" customFormat="1" x14ac:dyDescent="0.25">
      <c r="A313" s="18">
        <v>2473000133</v>
      </c>
      <c r="B313" s="18" t="str">
        <f t="shared" si="4"/>
        <v>24730001336</v>
      </c>
      <c r="C313" s="19" t="s">
        <v>391</v>
      </c>
      <c r="D313" s="20" t="s">
        <v>227</v>
      </c>
      <c r="E313" s="20">
        <v>6</v>
      </c>
      <c r="F313" s="19" t="s">
        <v>398</v>
      </c>
    </row>
    <row r="314" spans="1:6" s="1" customFormat="1" x14ac:dyDescent="0.25">
      <c r="A314" s="18">
        <v>2473110633</v>
      </c>
      <c r="B314" s="18" t="str">
        <f t="shared" si="4"/>
        <v>24731106331</v>
      </c>
      <c r="C314" s="19" t="s">
        <v>403</v>
      </c>
      <c r="D314" s="20" t="s">
        <v>53</v>
      </c>
      <c r="E314" s="20">
        <v>1</v>
      </c>
      <c r="F314" s="19" t="s">
        <v>405</v>
      </c>
    </row>
    <row r="315" spans="1:6" s="1" customFormat="1" x14ac:dyDescent="0.25">
      <c r="A315" s="18">
        <v>2473110633</v>
      </c>
      <c r="B315" s="18" t="str">
        <f t="shared" si="4"/>
        <v>24731106332</v>
      </c>
      <c r="C315" s="19" t="s">
        <v>403</v>
      </c>
      <c r="D315" s="20" t="s">
        <v>53</v>
      </c>
      <c r="E315" s="20">
        <v>2</v>
      </c>
      <c r="F315" s="19" t="s">
        <v>406</v>
      </c>
    </row>
    <row r="316" spans="1:6" s="1" customFormat="1" x14ac:dyDescent="0.25">
      <c r="A316" s="18">
        <v>2473110633</v>
      </c>
      <c r="B316" s="18" t="str">
        <f t="shared" ref="B316:B379" si="5">CONCATENATE(A316,E316)</f>
        <v>24731106333</v>
      </c>
      <c r="C316" s="19" t="s">
        <v>403</v>
      </c>
      <c r="D316" s="20" t="s">
        <v>53</v>
      </c>
      <c r="E316" s="20">
        <v>3</v>
      </c>
      <c r="F316" s="19" t="s">
        <v>407</v>
      </c>
    </row>
    <row r="317" spans="1:6" s="1" customFormat="1" x14ac:dyDescent="0.25">
      <c r="A317" s="18">
        <v>2473110633</v>
      </c>
      <c r="B317" s="18" t="str">
        <f t="shared" si="5"/>
        <v>24731106334</v>
      </c>
      <c r="C317" s="19" t="s">
        <v>403</v>
      </c>
      <c r="D317" s="20" t="s">
        <v>53</v>
      </c>
      <c r="E317" s="20">
        <v>4</v>
      </c>
      <c r="F317" s="19" t="s">
        <v>408</v>
      </c>
    </row>
    <row r="318" spans="1:6" s="1" customFormat="1" x14ac:dyDescent="0.25">
      <c r="A318" s="18">
        <v>2473110633</v>
      </c>
      <c r="B318" s="18" t="str">
        <f t="shared" si="5"/>
        <v>24731106335</v>
      </c>
      <c r="C318" s="19" t="s">
        <v>403</v>
      </c>
      <c r="D318" s="20" t="s">
        <v>53</v>
      </c>
      <c r="E318" s="20">
        <v>5</v>
      </c>
      <c r="F318" s="19" t="s">
        <v>409</v>
      </c>
    </row>
    <row r="319" spans="1:6" s="1" customFormat="1" x14ac:dyDescent="0.25">
      <c r="A319" s="18">
        <v>2473110633</v>
      </c>
      <c r="B319" s="18" t="str">
        <f t="shared" si="5"/>
        <v>24731106336</v>
      </c>
      <c r="C319" s="19" t="s">
        <v>403</v>
      </c>
      <c r="D319" s="20" t="s">
        <v>53</v>
      </c>
      <c r="E319" s="20">
        <v>6</v>
      </c>
      <c r="F319" s="19" t="s">
        <v>368</v>
      </c>
    </row>
    <row r="320" spans="1:6" s="1" customFormat="1" x14ac:dyDescent="0.25">
      <c r="A320" s="18">
        <v>2473110733</v>
      </c>
      <c r="B320" s="18" t="str">
        <f t="shared" si="5"/>
        <v>24731107331</v>
      </c>
      <c r="C320" s="19" t="s">
        <v>257</v>
      </c>
      <c r="D320" s="20" t="s">
        <v>176</v>
      </c>
      <c r="E320" s="20">
        <v>1</v>
      </c>
      <c r="F320" s="19" t="s">
        <v>259</v>
      </c>
    </row>
    <row r="321" spans="1:6" s="1" customFormat="1" x14ac:dyDescent="0.25">
      <c r="A321" s="18">
        <v>2473110733</v>
      </c>
      <c r="B321" s="18" t="str">
        <f t="shared" si="5"/>
        <v>24731107332</v>
      </c>
      <c r="C321" s="19" t="s">
        <v>257</v>
      </c>
      <c r="D321" s="20" t="s">
        <v>176</v>
      </c>
      <c r="E321" s="20">
        <v>2</v>
      </c>
      <c r="F321" s="19" t="s">
        <v>260</v>
      </c>
    </row>
    <row r="322" spans="1:6" s="1" customFormat="1" x14ac:dyDescent="0.25">
      <c r="A322" s="18">
        <v>2473110733</v>
      </c>
      <c r="B322" s="18" t="str">
        <f t="shared" si="5"/>
        <v>24731107333</v>
      </c>
      <c r="C322" s="19" t="s">
        <v>257</v>
      </c>
      <c r="D322" s="20" t="s">
        <v>176</v>
      </c>
      <c r="E322" s="20">
        <v>3</v>
      </c>
      <c r="F322" s="19" t="s">
        <v>261</v>
      </c>
    </row>
    <row r="323" spans="1:6" s="1" customFormat="1" x14ac:dyDescent="0.25">
      <c r="A323" s="18">
        <v>2473110733</v>
      </c>
      <c r="B323" s="18" t="str">
        <f t="shared" si="5"/>
        <v>24731107334</v>
      </c>
      <c r="C323" s="19" t="s">
        <v>257</v>
      </c>
      <c r="D323" s="20" t="s">
        <v>176</v>
      </c>
      <c r="E323" s="20">
        <v>4</v>
      </c>
      <c r="F323" s="19" t="s">
        <v>262</v>
      </c>
    </row>
    <row r="324" spans="1:6" s="1" customFormat="1" x14ac:dyDescent="0.25">
      <c r="A324" s="18">
        <v>2473110733</v>
      </c>
      <c r="B324" s="18" t="str">
        <f t="shared" si="5"/>
        <v>24731107335</v>
      </c>
      <c r="C324" s="19" t="s">
        <v>257</v>
      </c>
      <c r="D324" s="20" t="s">
        <v>176</v>
      </c>
      <c r="E324" s="20">
        <v>5</v>
      </c>
      <c r="F324" s="19" t="s">
        <v>263</v>
      </c>
    </row>
    <row r="325" spans="1:6" s="1" customFormat="1" ht="30" x14ac:dyDescent="0.25">
      <c r="A325" s="18">
        <v>2473110733</v>
      </c>
      <c r="B325" s="18" t="str">
        <f t="shared" si="5"/>
        <v>24731107336</v>
      </c>
      <c r="C325" s="19" t="s">
        <v>257</v>
      </c>
      <c r="D325" s="20" t="s">
        <v>176</v>
      </c>
      <c r="E325" s="20">
        <v>6</v>
      </c>
      <c r="F325" s="19" t="s">
        <v>264</v>
      </c>
    </row>
    <row r="326" spans="1:6" s="1" customFormat="1" x14ac:dyDescent="0.25">
      <c r="A326" s="25">
        <v>2473110733</v>
      </c>
      <c r="B326" s="18" t="str">
        <f t="shared" si="5"/>
        <v>24731107331</v>
      </c>
      <c r="C326" s="26" t="s">
        <v>461</v>
      </c>
      <c r="D326" s="27" t="s">
        <v>411</v>
      </c>
      <c r="E326" s="22">
        <v>1</v>
      </c>
      <c r="F326" s="26" t="s">
        <v>770</v>
      </c>
    </row>
    <row r="327" spans="1:6" s="1" customFormat="1" x14ac:dyDescent="0.25">
      <c r="A327" s="25">
        <v>2473110733</v>
      </c>
      <c r="B327" s="18" t="str">
        <f t="shared" si="5"/>
        <v>24731107332</v>
      </c>
      <c r="C327" s="26" t="s">
        <v>461</v>
      </c>
      <c r="D327" s="27" t="s">
        <v>411</v>
      </c>
      <c r="E327" s="22">
        <v>2</v>
      </c>
      <c r="F327" s="26" t="s">
        <v>259</v>
      </c>
    </row>
    <row r="328" spans="1:6" s="1" customFormat="1" x14ac:dyDescent="0.25">
      <c r="A328" s="25">
        <v>2473110733</v>
      </c>
      <c r="B328" s="18" t="str">
        <f t="shared" si="5"/>
        <v>24731107333</v>
      </c>
      <c r="C328" s="26" t="s">
        <v>461</v>
      </c>
      <c r="D328" s="27" t="s">
        <v>411</v>
      </c>
      <c r="E328" s="22">
        <v>3</v>
      </c>
      <c r="F328" s="26" t="s">
        <v>260</v>
      </c>
    </row>
    <row r="329" spans="1:6" s="1" customFormat="1" x14ac:dyDescent="0.25">
      <c r="A329" s="25">
        <v>2473110733</v>
      </c>
      <c r="B329" s="18" t="str">
        <f t="shared" si="5"/>
        <v>24731107334</v>
      </c>
      <c r="C329" s="26" t="s">
        <v>461</v>
      </c>
      <c r="D329" s="27" t="s">
        <v>411</v>
      </c>
      <c r="E329" s="22">
        <v>4</v>
      </c>
      <c r="F329" s="26" t="s">
        <v>261</v>
      </c>
    </row>
    <row r="330" spans="1:6" s="1" customFormat="1" x14ac:dyDescent="0.25">
      <c r="A330" s="25">
        <v>2473110733</v>
      </c>
      <c r="B330" s="18" t="str">
        <f t="shared" si="5"/>
        <v>24731107335</v>
      </c>
      <c r="C330" s="26" t="s">
        <v>461</v>
      </c>
      <c r="D330" s="27" t="s">
        <v>411</v>
      </c>
      <c r="E330" s="22">
        <v>5</v>
      </c>
      <c r="F330" s="26" t="s">
        <v>262</v>
      </c>
    </row>
    <row r="331" spans="1:6" s="1" customFormat="1" x14ac:dyDescent="0.25">
      <c r="A331" s="25">
        <v>2473110733</v>
      </c>
      <c r="B331" s="18" t="str">
        <f t="shared" si="5"/>
        <v>24731107336</v>
      </c>
      <c r="C331" s="26" t="s">
        <v>461</v>
      </c>
      <c r="D331" s="27" t="s">
        <v>411</v>
      </c>
      <c r="E331" s="22">
        <v>6</v>
      </c>
      <c r="F331" s="26" t="s">
        <v>263</v>
      </c>
    </row>
    <row r="332" spans="1:6" s="1" customFormat="1" x14ac:dyDescent="0.25">
      <c r="A332" s="25">
        <v>2473110833</v>
      </c>
      <c r="B332" s="18" t="str">
        <f>CONCATENATE(A332,E332)</f>
        <v>24731108331</v>
      </c>
      <c r="C332" s="19" t="s">
        <v>1027</v>
      </c>
      <c r="D332" s="20" t="s">
        <v>404</v>
      </c>
      <c r="E332" s="20">
        <v>1</v>
      </c>
      <c r="F332" s="23" t="s">
        <v>1028</v>
      </c>
    </row>
    <row r="333" spans="1:6" s="1" customFormat="1" x14ac:dyDescent="0.25">
      <c r="A333" s="25">
        <v>2473110833</v>
      </c>
      <c r="B333" s="18" t="str">
        <f>CONCATENATE(A333,E333)</f>
        <v>24731108332</v>
      </c>
      <c r="C333" s="19" t="s">
        <v>1027</v>
      </c>
      <c r="D333" s="20" t="s">
        <v>404</v>
      </c>
      <c r="E333" s="20">
        <v>2</v>
      </c>
      <c r="F333" s="23" t="s">
        <v>1029</v>
      </c>
    </row>
    <row r="334" spans="1:6" s="1" customFormat="1" x14ac:dyDescent="0.25">
      <c r="A334" s="25">
        <v>2473110833</v>
      </c>
      <c r="B334" s="18" t="str">
        <f>CONCATENATE(A334,E334)</f>
        <v>24731108333</v>
      </c>
      <c r="C334" s="19" t="s">
        <v>1027</v>
      </c>
      <c r="D334" s="20" t="s">
        <v>404</v>
      </c>
      <c r="E334" s="20">
        <v>3</v>
      </c>
      <c r="F334" s="23" t="s">
        <v>1030</v>
      </c>
    </row>
    <row r="335" spans="1:6" s="1" customFormat="1" x14ac:dyDescent="0.25">
      <c r="A335" s="25">
        <v>2473110833</v>
      </c>
      <c r="B335" s="18" t="str">
        <f>CONCATENATE(A335,E335)</f>
        <v>24731108334</v>
      </c>
      <c r="C335" s="19" t="s">
        <v>1027</v>
      </c>
      <c r="D335" s="20" t="s">
        <v>404</v>
      </c>
      <c r="E335" s="20">
        <v>4</v>
      </c>
      <c r="F335" s="23" t="s">
        <v>1031</v>
      </c>
    </row>
    <row r="336" spans="1:6" s="1" customFormat="1" x14ac:dyDescent="0.25">
      <c r="A336" s="25">
        <v>2473110833</v>
      </c>
      <c r="B336" s="18" t="str">
        <f>CONCATENATE(A336,E336)</f>
        <v>24731108335</v>
      </c>
      <c r="C336" s="19" t="s">
        <v>1027</v>
      </c>
      <c r="D336" s="20" t="s">
        <v>404</v>
      </c>
      <c r="E336" s="20">
        <v>5</v>
      </c>
      <c r="F336" s="23" t="s">
        <v>409</v>
      </c>
    </row>
    <row r="337" spans="1:6" s="1" customFormat="1" x14ac:dyDescent="0.25">
      <c r="A337" s="25">
        <v>2473110833</v>
      </c>
      <c r="B337" s="18" t="str">
        <f>CONCATENATE(A337,E337)</f>
        <v>24731108336</v>
      </c>
      <c r="C337" s="19" t="s">
        <v>1027</v>
      </c>
      <c r="D337" s="20" t="s">
        <v>404</v>
      </c>
      <c r="E337" s="20">
        <v>6</v>
      </c>
      <c r="F337" s="23" t="s">
        <v>368</v>
      </c>
    </row>
    <row r="338" spans="1:6" s="1" customFormat="1" ht="30" x14ac:dyDescent="0.25">
      <c r="A338" s="25">
        <v>2473120233</v>
      </c>
      <c r="B338" s="18" t="str">
        <f t="shared" si="5"/>
        <v>24731202331</v>
      </c>
      <c r="C338" s="205" t="s">
        <v>1032</v>
      </c>
      <c r="D338" s="27" t="s">
        <v>464</v>
      </c>
      <c r="E338" s="22">
        <v>1</v>
      </c>
      <c r="F338" s="205" t="s">
        <v>1033</v>
      </c>
    </row>
    <row r="339" spans="1:6" s="1" customFormat="1" ht="30" x14ac:dyDescent="0.25">
      <c r="A339" s="25">
        <v>2473120233</v>
      </c>
      <c r="B339" s="18" t="str">
        <f t="shared" si="5"/>
        <v>24731202332</v>
      </c>
      <c r="C339" s="205" t="s">
        <v>1032</v>
      </c>
      <c r="D339" s="27" t="s">
        <v>464</v>
      </c>
      <c r="E339" s="22">
        <v>2</v>
      </c>
      <c r="F339" s="205" t="s">
        <v>1034</v>
      </c>
    </row>
    <row r="340" spans="1:6" s="1" customFormat="1" ht="30" x14ac:dyDescent="0.25">
      <c r="A340" s="25">
        <v>2473120233</v>
      </c>
      <c r="B340" s="18" t="str">
        <f t="shared" si="5"/>
        <v>24731202333</v>
      </c>
      <c r="C340" s="205" t="s">
        <v>1032</v>
      </c>
      <c r="D340" s="27" t="s">
        <v>464</v>
      </c>
      <c r="E340" s="22">
        <v>3</v>
      </c>
      <c r="F340" s="205" t="s">
        <v>1035</v>
      </c>
    </row>
    <row r="341" spans="1:6" s="1" customFormat="1" ht="30" x14ac:dyDescent="0.25">
      <c r="A341" s="25">
        <v>2473120233</v>
      </c>
      <c r="B341" s="18" t="str">
        <f t="shared" si="5"/>
        <v>24731202334</v>
      </c>
      <c r="C341" s="205" t="s">
        <v>1032</v>
      </c>
      <c r="D341" s="27" t="s">
        <v>464</v>
      </c>
      <c r="E341" s="22">
        <v>4</v>
      </c>
      <c r="F341" s="205" t="s">
        <v>1036</v>
      </c>
    </row>
    <row r="342" spans="1:6" s="1" customFormat="1" ht="30" x14ac:dyDescent="0.25">
      <c r="A342" s="25">
        <v>2473120233</v>
      </c>
      <c r="B342" s="18" t="str">
        <f t="shared" si="5"/>
        <v>24731202335</v>
      </c>
      <c r="C342" s="205" t="s">
        <v>1032</v>
      </c>
      <c r="D342" s="27" t="s">
        <v>464</v>
      </c>
      <c r="E342" s="22">
        <v>5</v>
      </c>
      <c r="F342" s="205" t="s">
        <v>1037</v>
      </c>
    </row>
    <row r="343" spans="1:6" s="1" customFormat="1" ht="30" x14ac:dyDescent="0.25">
      <c r="A343" s="25">
        <v>2473120233</v>
      </c>
      <c r="B343" s="18" t="str">
        <f t="shared" si="5"/>
        <v>24731202336</v>
      </c>
      <c r="C343" s="205" t="s">
        <v>1032</v>
      </c>
      <c r="D343" s="27" t="s">
        <v>464</v>
      </c>
      <c r="E343" s="22">
        <v>6</v>
      </c>
      <c r="F343" s="205" t="s">
        <v>368</v>
      </c>
    </row>
    <row r="344" spans="1:6" s="1" customFormat="1" ht="30" x14ac:dyDescent="0.25">
      <c r="A344" s="18">
        <v>2473120633</v>
      </c>
      <c r="B344" s="18" t="str">
        <f t="shared" si="5"/>
        <v>24731206331</v>
      </c>
      <c r="C344" s="133" t="s">
        <v>1038</v>
      </c>
      <c r="D344" s="20" t="s">
        <v>258</v>
      </c>
      <c r="E344" s="20">
        <v>1</v>
      </c>
      <c r="F344" s="133" t="s">
        <v>1039</v>
      </c>
    </row>
    <row r="345" spans="1:6" s="1" customFormat="1" ht="30" x14ac:dyDescent="0.25">
      <c r="A345" s="25">
        <v>2473120633</v>
      </c>
      <c r="B345" s="18" t="str">
        <f t="shared" si="5"/>
        <v>24731206332</v>
      </c>
      <c r="C345" s="133" t="s">
        <v>1038</v>
      </c>
      <c r="D345" s="20" t="s">
        <v>462</v>
      </c>
      <c r="E345" s="20">
        <v>2</v>
      </c>
      <c r="F345" s="204" t="s">
        <v>1040</v>
      </c>
    </row>
    <row r="346" spans="1:6" s="1" customFormat="1" ht="30" x14ac:dyDescent="0.25">
      <c r="A346" s="18">
        <v>2473120633</v>
      </c>
      <c r="B346" s="18" t="str">
        <f t="shared" si="5"/>
        <v>24731206333</v>
      </c>
      <c r="C346" s="133" t="s">
        <v>1038</v>
      </c>
      <c r="D346" s="20" t="s">
        <v>258</v>
      </c>
      <c r="E346" s="20">
        <v>3</v>
      </c>
      <c r="F346" s="133" t="s">
        <v>1041</v>
      </c>
    </row>
    <row r="347" spans="1:6" s="1" customFormat="1" ht="30" x14ac:dyDescent="0.25">
      <c r="A347" s="25">
        <v>2473120633</v>
      </c>
      <c r="B347" s="18" t="str">
        <f t="shared" si="5"/>
        <v>24731206334</v>
      </c>
      <c r="C347" s="133" t="s">
        <v>1038</v>
      </c>
      <c r="D347" s="20" t="s">
        <v>462</v>
      </c>
      <c r="E347" s="20">
        <v>4</v>
      </c>
      <c r="F347" s="204" t="s">
        <v>1037</v>
      </c>
    </row>
    <row r="348" spans="1:6" s="1" customFormat="1" ht="30" x14ac:dyDescent="0.25">
      <c r="A348" s="18">
        <v>2473120633</v>
      </c>
      <c r="B348" s="18" t="str">
        <f t="shared" si="5"/>
        <v>24731206335</v>
      </c>
      <c r="C348" s="133" t="s">
        <v>1038</v>
      </c>
      <c r="D348" s="20" t="s">
        <v>258</v>
      </c>
      <c r="E348" s="20">
        <v>5</v>
      </c>
      <c r="F348" s="133" t="s">
        <v>1034</v>
      </c>
    </row>
    <row r="349" spans="1:6" s="1" customFormat="1" ht="30" x14ac:dyDescent="0.25">
      <c r="A349" s="25">
        <v>2473120633</v>
      </c>
      <c r="B349" s="18" t="str">
        <f t="shared" si="5"/>
        <v>24731206336</v>
      </c>
      <c r="C349" s="133" t="s">
        <v>1038</v>
      </c>
      <c r="D349" s="20" t="s">
        <v>462</v>
      </c>
      <c r="E349" s="20">
        <v>6</v>
      </c>
      <c r="F349" s="204" t="s">
        <v>427</v>
      </c>
    </row>
    <row r="350" spans="1:6" s="1" customFormat="1" x14ac:dyDescent="0.25">
      <c r="A350" s="25">
        <v>2473121033</v>
      </c>
      <c r="B350" s="18" t="str">
        <f t="shared" si="5"/>
        <v>24731210331</v>
      </c>
      <c r="C350" s="205" t="s">
        <v>1042</v>
      </c>
      <c r="D350" s="27" t="s">
        <v>436</v>
      </c>
      <c r="E350" s="22">
        <v>1</v>
      </c>
      <c r="F350" s="205" t="s">
        <v>1043</v>
      </c>
    </row>
    <row r="351" spans="1:6" s="1" customFormat="1" x14ac:dyDescent="0.25">
      <c r="A351" s="25">
        <v>2473121033</v>
      </c>
      <c r="B351" s="18" t="str">
        <f t="shared" si="5"/>
        <v>24731210332</v>
      </c>
      <c r="C351" s="205" t="s">
        <v>1042</v>
      </c>
      <c r="D351" s="27" t="s">
        <v>436</v>
      </c>
      <c r="E351" s="22">
        <v>2</v>
      </c>
      <c r="F351" s="205" t="s">
        <v>1044</v>
      </c>
    </row>
    <row r="352" spans="1:6" s="1" customFormat="1" x14ac:dyDescent="0.25">
      <c r="A352" s="25">
        <v>2473121033</v>
      </c>
      <c r="B352" s="18" t="str">
        <f t="shared" si="5"/>
        <v>24731210333</v>
      </c>
      <c r="C352" s="205" t="s">
        <v>1042</v>
      </c>
      <c r="D352" s="27" t="s">
        <v>436</v>
      </c>
      <c r="E352" s="22">
        <v>3</v>
      </c>
      <c r="F352" s="205" t="s">
        <v>1045</v>
      </c>
    </row>
    <row r="353" spans="1:6" s="1" customFormat="1" x14ac:dyDescent="0.25">
      <c r="A353" s="25">
        <v>2473121033</v>
      </c>
      <c r="B353" s="18" t="str">
        <f t="shared" si="5"/>
        <v>24731210334</v>
      </c>
      <c r="C353" s="205" t="s">
        <v>1042</v>
      </c>
      <c r="D353" s="27" t="s">
        <v>436</v>
      </c>
      <c r="E353" s="22">
        <v>4</v>
      </c>
      <c r="F353" s="205" t="s">
        <v>1046</v>
      </c>
    </row>
    <row r="354" spans="1:6" s="1" customFormat="1" x14ac:dyDescent="0.25">
      <c r="A354" s="25">
        <v>2473121033</v>
      </c>
      <c r="B354" s="18" t="str">
        <f t="shared" si="5"/>
        <v>24731210335</v>
      </c>
      <c r="C354" s="205" t="s">
        <v>1042</v>
      </c>
      <c r="D354" s="27" t="s">
        <v>436</v>
      </c>
      <c r="E354" s="22">
        <v>5</v>
      </c>
      <c r="F354" s="205" t="s">
        <v>1047</v>
      </c>
    </row>
    <row r="355" spans="1:6" s="1" customFormat="1" x14ac:dyDescent="0.25">
      <c r="A355" s="25">
        <v>2473121033</v>
      </c>
      <c r="B355" s="18" t="str">
        <f t="shared" si="5"/>
        <v>24731210336</v>
      </c>
      <c r="C355" s="205" t="s">
        <v>1042</v>
      </c>
      <c r="D355" s="27" t="s">
        <v>436</v>
      </c>
      <c r="E355" s="22">
        <v>6</v>
      </c>
      <c r="F355" s="205" t="s">
        <v>368</v>
      </c>
    </row>
    <row r="356" spans="1:6" s="1" customFormat="1" ht="30" x14ac:dyDescent="0.25">
      <c r="A356" s="25">
        <v>2473220733</v>
      </c>
      <c r="B356" s="18" t="str">
        <f t="shared" si="5"/>
        <v>24732207331</v>
      </c>
      <c r="C356" s="26" t="s">
        <v>338</v>
      </c>
      <c r="D356" s="27" t="s">
        <v>355</v>
      </c>
      <c r="E356" s="22">
        <v>1</v>
      </c>
      <c r="F356" s="26" t="s">
        <v>340</v>
      </c>
    </row>
    <row r="357" spans="1:6" s="1" customFormat="1" ht="30" x14ac:dyDescent="0.25">
      <c r="A357" s="25">
        <v>2473220733</v>
      </c>
      <c r="B357" s="18" t="str">
        <f t="shared" si="5"/>
        <v>24732207332</v>
      </c>
      <c r="C357" s="26" t="s">
        <v>338</v>
      </c>
      <c r="D357" s="27" t="s">
        <v>355</v>
      </c>
      <c r="E357" s="22">
        <v>2</v>
      </c>
      <c r="F357" s="26" t="s">
        <v>341</v>
      </c>
    </row>
    <row r="358" spans="1:6" s="1" customFormat="1" ht="30" x14ac:dyDescent="0.25">
      <c r="A358" s="25">
        <v>2473220733</v>
      </c>
      <c r="B358" s="18" t="str">
        <f t="shared" si="5"/>
        <v>24732207333</v>
      </c>
      <c r="C358" s="26" t="s">
        <v>338</v>
      </c>
      <c r="D358" s="27" t="s">
        <v>355</v>
      </c>
      <c r="E358" s="22">
        <v>3</v>
      </c>
      <c r="F358" s="26" t="s">
        <v>342</v>
      </c>
    </row>
    <row r="359" spans="1:6" s="1" customFormat="1" ht="30" x14ac:dyDescent="0.25">
      <c r="A359" s="25">
        <v>2473220733</v>
      </c>
      <c r="B359" s="18" t="str">
        <f t="shared" si="5"/>
        <v>24732207334</v>
      </c>
      <c r="C359" s="26" t="s">
        <v>338</v>
      </c>
      <c r="D359" s="27" t="s">
        <v>355</v>
      </c>
      <c r="E359" s="22">
        <v>4</v>
      </c>
      <c r="F359" s="26" t="s">
        <v>343</v>
      </c>
    </row>
    <row r="360" spans="1:6" s="1" customFormat="1" ht="30" x14ac:dyDescent="0.25">
      <c r="A360" s="25">
        <v>2473220733</v>
      </c>
      <c r="B360" s="18" t="str">
        <f t="shared" si="5"/>
        <v>24732207335</v>
      </c>
      <c r="C360" s="26" t="s">
        <v>338</v>
      </c>
      <c r="D360" s="27" t="s">
        <v>355</v>
      </c>
      <c r="E360" s="22">
        <v>5</v>
      </c>
      <c r="F360" s="26" t="s">
        <v>344</v>
      </c>
    </row>
    <row r="361" spans="1:6" s="1" customFormat="1" ht="30" x14ac:dyDescent="0.25">
      <c r="A361" s="25">
        <v>2473220733</v>
      </c>
      <c r="B361" s="18" t="str">
        <f t="shared" si="5"/>
        <v>24732207336</v>
      </c>
      <c r="C361" s="26" t="s">
        <v>338</v>
      </c>
      <c r="D361" s="27" t="s">
        <v>355</v>
      </c>
      <c r="E361" s="22">
        <v>6</v>
      </c>
      <c r="F361" s="26" t="s">
        <v>345</v>
      </c>
    </row>
    <row r="362" spans="1:6" s="1" customFormat="1" ht="30" x14ac:dyDescent="0.25">
      <c r="A362" s="25">
        <v>2473220833</v>
      </c>
      <c r="B362" s="18" t="str">
        <f t="shared" si="5"/>
        <v>24732208331</v>
      </c>
      <c r="C362" s="28" t="s">
        <v>346</v>
      </c>
      <c r="D362" s="27" t="s">
        <v>429</v>
      </c>
      <c r="E362" s="22">
        <v>1</v>
      </c>
      <c r="F362" s="28" t="s">
        <v>348</v>
      </c>
    </row>
    <row r="363" spans="1:6" s="1" customFormat="1" ht="30" x14ac:dyDescent="0.25">
      <c r="A363" s="25">
        <v>2473220833</v>
      </c>
      <c r="B363" s="18" t="str">
        <f t="shared" si="5"/>
        <v>24732208332</v>
      </c>
      <c r="C363" s="28" t="s">
        <v>346</v>
      </c>
      <c r="D363" s="27" t="s">
        <v>429</v>
      </c>
      <c r="E363" s="22">
        <v>2</v>
      </c>
      <c r="F363" s="28" t="s">
        <v>349</v>
      </c>
    </row>
    <row r="364" spans="1:6" s="1" customFormat="1" ht="30" x14ac:dyDescent="0.25">
      <c r="A364" s="25">
        <v>2473220833</v>
      </c>
      <c r="B364" s="18" t="str">
        <f t="shared" si="5"/>
        <v>24732208333</v>
      </c>
      <c r="C364" s="28" t="s">
        <v>346</v>
      </c>
      <c r="D364" s="27" t="s">
        <v>429</v>
      </c>
      <c r="E364" s="22">
        <v>3</v>
      </c>
      <c r="F364" s="28" t="s">
        <v>350</v>
      </c>
    </row>
    <row r="365" spans="1:6" s="1" customFormat="1" ht="30" x14ac:dyDescent="0.25">
      <c r="A365" s="25">
        <v>2473220833</v>
      </c>
      <c r="B365" s="18" t="str">
        <f t="shared" si="5"/>
        <v>24732208334</v>
      </c>
      <c r="C365" s="28" t="s">
        <v>346</v>
      </c>
      <c r="D365" s="27" t="s">
        <v>429</v>
      </c>
      <c r="E365" s="22">
        <v>4</v>
      </c>
      <c r="F365" s="28" t="s">
        <v>351</v>
      </c>
    </row>
    <row r="366" spans="1:6" s="1" customFormat="1" ht="30" x14ac:dyDescent="0.25">
      <c r="A366" s="25">
        <v>2473220833</v>
      </c>
      <c r="B366" s="18" t="str">
        <f t="shared" si="5"/>
        <v>24732208335</v>
      </c>
      <c r="C366" s="28" t="s">
        <v>346</v>
      </c>
      <c r="D366" s="27" t="s">
        <v>429</v>
      </c>
      <c r="E366" s="22">
        <v>5</v>
      </c>
      <c r="F366" s="28" t="s">
        <v>352</v>
      </c>
    </row>
    <row r="367" spans="1:6" s="1" customFormat="1" ht="30" x14ac:dyDescent="0.25">
      <c r="A367" s="25">
        <v>2473220833</v>
      </c>
      <c r="B367" s="18" t="str">
        <f t="shared" si="5"/>
        <v>24732208336</v>
      </c>
      <c r="C367" s="28" t="s">
        <v>346</v>
      </c>
      <c r="D367" s="27" t="s">
        <v>429</v>
      </c>
      <c r="E367" s="22">
        <v>6</v>
      </c>
      <c r="F367" s="28" t="s">
        <v>353</v>
      </c>
    </row>
    <row r="368" spans="1:6" s="1" customFormat="1" ht="30" x14ac:dyDescent="0.25">
      <c r="A368" s="25">
        <v>2473230333</v>
      </c>
      <c r="B368" s="18" t="str">
        <f t="shared" si="5"/>
        <v>24732303331</v>
      </c>
      <c r="C368" s="28" t="s">
        <v>296</v>
      </c>
      <c r="D368" s="27" t="s">
        <v>460</v>
      </c>
      <c r="E368" s="22">
        <v>1</v>
      </c>
      <c r="F368" s="28" t="s">
        <v>298</v>
      </c>
    </row>
    <row r="369" spans="1:6" s="1" customFormat="1" ht="30" x14ac:dyDescent="0.25">
      <c r="A369" s="25">
        <v>2473230333</v>
      </c>
      <c r="B369" s="18" t="str">
        <f t="shared" si="5"/>
        <v>24732303332</v>
      </c>
      <c r="C369" s="28" t="s">
        <v>296</v>
      </c>
      <c r="D369" s="27" t="s">
        <v>460</v>
      </c>
      <c r="E369" s="22">
        <v>2</v>
      </c>
      <c r="F369" s="28" t="s">
        <v>299</v>
      </c>
    </row>
    <row r="370" spans="1:6" s="1" customFormat="1" ht="30" x14ac:dyDescent="0.25">
      <c r="A370" s="25">
        <v>2473230333</v>
      </c>
      <c r="B370" s="18" t="str">
        <f t="shared" si="5"/>
        <v>24732303333</v>
      </c>
      <c r="C370" s="28" t="s">
        <v>296</v>
      </c>
      <c r="D370" s="27" t="s">
        <v>460</v>
      </c>
      <c r="E370" s="22">
        <v>3</v>
      </c>
      <c r="F370" s="28" t="s">
        <v>300</v>
      </c>
    </row>
    <row r="371" spans="1:6" s="1" customFormat="1" ht="30" x14ac:dyDescent="0.25">
      <c r="A371" s="25">
        <v>2473230333</v>
      </c>
      <c r="B371" s="18" t="str">
        <f t="shared" si="5"/>
        <v>24732303334</v>
      </c>
      <c r="C371" s="28" t="s">
        <v>296</v>
      </c>
      <c r="D371" s="27" t="s">
        <v>460</v>
      </c>
      <c r="E371" s="22">
        <v>4</v>
      </c>
      <c r="F371" s="28" t="s">
        <v>301</v>
      </c>
    </row>
    <row r="372" spans="1:6" s="1" customFormat="1" ht="30" x14ac:dyDescent="0.25">
      <c r="A372" s="25">
        <v>2473230333</v>
      </c>
      <c r="B372" s="18" t="str">
        <f t="shared" si="5"/>
        <v>24732303335</v>
      </c>
      <c r="C372" s="28" t="s">
        <v>296</v>
      </c>
      <c r="D372" s="27" t="s">
        <v>460</v>
      </c>
      <c r="E372" s="22">
        <v>5</v>
      </c>
      <c r="F372" s="28" t="s">
        <v>302</v>
      </c>
    </row>
    <row r="373" spans="1:6" s="1" customFormat="1" ht="30" x14ac:dyDescent="0.25">
      <c r="A373" s="25">
        <v>2473230333</v>
      </c>
      <c r="B373" s="18" t="str">
        <f t="shared" si="5"/>
        <v>24732303336</v>
      </c>
      <c r="C373" s="28" t="s">
        <v>296</v>
      </c>
      <c r="D373" s="27" t="s">
        <v>460</v>
      </c>
      <c r="E373" s="22">
        <v>6</v>
      </c>
      <c r="F373" s="28" t="s">
        <v>303</v>
      </c>
    </row>
    <row r="374" spans="1:6" s="1" customFormat="1" x14ac:dyDescent="0.25">
      <c r="A374" s="25">
        <v>2473300233</v>
      </c>
      <c r="B374" s="18" t="str">
        <f t="shared" si="5"/>
        <v>24733002331</v>
      </c>
      <c r="C374" s="29" t="s">
        <v>422</v>
      </c>
      <c r="D374" s="20" t="s">
        <v>454</v>
      </c>
      <c r="E374" s="20">
        <v>1</v>
      </c>
      <c r="F374" s="29" t="s">
        <v>735</v>
      </c>
    </row>
    <row r="375" spans="1:6" s="1" customFormat="1" x14ac:dyDescent="0.25">
      <c r="A375" s="25">
        <v>2473300233</v>
      </c>
      <c r="B375" s="18" t="str">
        <f t="shared" si="5"/>
        <v>24733002332</v>
      </c>
      <c r="C375" s="29" t="s">
        <v>422</v>
      </c>
      <c r="D375" s="20" t="s">
        <v>454</v>
      </c>
      <c r="E375" s="20">
        <v>2</v>
      </c>
      <c r="F375" s="29" t="s">
        <v>736</v>
      </c>
    </row>
    <row r="376" spans="1:6" s="1" customFormat="1" x14ac:dyDescent="0.25">
      <c r="A376" s="25">
        <v>2473300233</v>
      </c>
      <c r="B376" s="18" t="str">
        <f t="shared" si="5"/>
        <v>24733002333</v>
      </c>
      <c r="C376" s="29" t="s">
        <v>422</v>
      </c>
      <c r="D376" s="20" t="s">
        <v>454</v>
      </c>
      <c r="E376" s="20">
        <v>3</v>
      </c>
      <c r="F376" s="29" t="s">
        <v>737</v>
      </c>
    </row>
    <row r="377" spans="1:6" s="1" customFormat="1" x14ac:dyDescent="0.25">
      <c r="A377" s="25">
        <v>2473300233</v>
      </c>
      <c r="B377" s="18" t="str">
        <f t="shared" si="5"/>
        <v>24733002334</v>
      </c>
      <c r="C377" s="29" t="s">
        <v>422</v>
      </c>
      <c r="D377" s="20" t="s">
        <v>454</v>
      </c>
      <c r="E377" s="20">
        <v>4</v>
      </c>
      <c r="F377" s="29" t="s">
        <v>738</v>
      </c>
    </row>
    <row r="378" spans="1:6" s="1" customFormat="1" x14ac:dyDescent="0.25">
      <c r="A378" s="25">
        <v>2473300233</v>
      </c>
      <c r="B378" s="18" t="str">
        <f t="shared" si="5"/>
        <v>24733002335</v>
      </c>
      <c r="C378" s="29" t="s">
        <v>422</v>
      </c>
      <c r="D378" s="20" t="s">
        <v>454</v>
      </c>
      <c r="E378" s="20">
        <v>5</v>
      </c>
      <c r="F378" s="29" t="s">
        <v>739</v>
      </c>
    </row>
    <row r="379" spans="1:6" s="1" customFormat="1" ht="30" x14ac:dyDescent="0.25">
      <c r="A379" s="25">
        <v>2473300233</v>
      </c>
      <c r="B379" s="18" t="str">
        <f t="shared" si="5"/>
        <v>24733002336</v>
      </c>
      <c r="C379" s="29" t="s">
        <v>422</v>
      </c>
      <c r="D379" s="20" t="s">
        <v>454</v>
      </c>
      <c r="E379" s="20">
        <v>6</v>
      </c>
      <c r="F379" s="29" t="s">
        <v>740</v>
      </c>
    </row>
    <row r="380" spans="1:6" s="1" customFormat="1" ht="30" x14ac:dyDescent="0.25">
      <c r="A380" s="25">
        <v>2473300333</v>
      </c>
      <c r="B380" s="18" t="str">
        <f t="shared" ref="B380:B443" si="6">CONCATENATE(A380,E380)</f>
        <v>24733003331</v>
      </c>
      <c r="C380" s="29" t="s">
        <v>365</v>
      </c>
      <c r="D380" s="20" t="s">
        <v>434</v>
      </c>
      <c r="E380" s="20">
        <v>1</v>
      </c>
      <c r="F380" s="29" t="s">
        <v>690</v>
      </c>
    </row>
    <row r="381" spans="1:6" s="1" customFormat="1" ht="30" x14ac:dyDescent="0.25">
      <c r="A381" s="25">
        <v>2473300333</v>
      </c>
      <c r="B381" s="18" t="str">
        <f t="shared" si="6"/>
        <v>24733003332</v>
      </c>
      <c r="C381" s="29" t="s">
        <v>365</v>
      </c>
      <c r="D381" s="20" t="s">
        <v>434</v>
      </c>
      <c r="E381" s="20">
        <v>2</v>
      </c>
      <c r="F381" s="29" t="s">
        <v>691</v>
      </c>
    </row>
    <row r="382" spans="1:6" s="1" customFormat="1" ht="30" x14ac:dyDescent="0.25">
      <c r="A382" s="25">
        <v>2473300333</v>
      </c>
      <c r="B382" s="18" t="str">
        <f t="shared" si="6"/>
        <v>24733003333</v>
      </c>
      <c r="C382" s="29" t="s">
        <v>365</v>
      </c>
      <c r="D382" s="20" t="s">
        <v>434</v>
      </c>
      <c r="E382" s="20">
        <v>3</v>
      </c>
      <c r="F382" s="29" t="s">
        <v>692</v>
      </c>
    </row>
    <row r="383" spans="1:6" s="1" customFormat="1" ht="30" x14ac:dyDescent="0.25">
      <c r="A383" s="25">
        <v>2473300333</v>
      </c>
      <c r="B383" s="18" t="str">
        <f t="shared" si="6"/>
        <v>24733003334</v>
      </c>
      <c r="C383" s="29" t="s">
        <v>365</v>
      </c>
      <c r="D383" s="20" t="s">
        <v>434</v>
      </c>
      <c r="E383" s="20">
        <v>4</v>
      </c>
      <c r="F383" s="29" t="s">
        <v>693</v>
      </c>
    </row>
    <row r="384" spans="1:6" s="1" customFormat="1" ht="30" x14ac:dyDescent="0.25">
      <c r="A384" s="25">
        <v>2473300333</v>
      </c>
      <c r="B384" s="18" t="str">
        <f t="shared" si="6"/>
        <v>24733003335</v>
      </c>
      <c r="C384" s="29" t="s">
        <v>365</v>
      </c>
      <c r="D384" s="20" t="s">
        <v>434</v>
      </c>
      <c r="E384" s="20">
        <v>5</v>
      </c>
      <c r="F384" s="29" t="s">
        <v>694</v>
      </c>
    </row>
    <row r="385" spans="1:6" s="1" customFormat="1" ht="30" x14ac:dyDescent="0.25">
      <c r="A385" s="25">
        <v>2473300333</v>
      </c>
      <c r="B385" s="18" t="str">
        <f t="shared" si="6"/>
        <v>24733003336</v>
      </c>
      <c r="C385" s="29" t="s">
        <v>365</v>
      </c>
      <c r="D385" s="20" t="s">
        <v>434</v>
      </c>
      <c r="E385" s="20">
        <v>6</v>
      </c>
      <c r="F385" s="29" t="s">
        <v>695</v>
      </c>
    </row>
    <row r="386" spans="1:6" s="1" customFormat="1" ht="30" x14ac:dyDescent="0.25">
      <c r="A386" s="25">
        <v>2473300433</v>
      </c>
      <c r="B386" s="18" t="str">
        <f t="shared" si="6"/>
        <v>24733004331</v>
      </c>
      <c r="C386" s="19" t="s">
        <v>457</v>
      </c>
      <c r="D386" s="20" t="s">
        <v>400</v>
      </c>
      <c r="E386" s="20">
        <v>1</v>
      </c>
      <c r="F386" s="19" t="s">
        <v>690</v>
      </c>
    </row>
    <row r="387" spans="1:6" s="1" customFormat="1" ht="30" x14ac:dyDescent="0.25">
      <c r="A387" s="25">
        <v>2473300433</v>
      </c>
      <c r="B387" s="18" t="str">
        <f t="shared" si="6"/>
        <v>24733004332</v>
      </c>
      <c r="C387" s="19" t="s">
        <v>457</v>
      </c>
      <c r="D387" s="20" t="s">
        <v>400</v>
      </c>
      <c r="E387" s="20">
        <v>2</v>
      </c>
      <c r="F387" s="19" t="s">
        <v>691</v>
      </c>
    </row>
    <row r="388" spans="1:6" s="1" customFormat="1" ht="30" x14ac:dyDescent="0.25">
      <c r="A388" s="25">
        <v>2473300433</v>
      </c>
      <c r="B388" s="18" t="str">
        <f t="shared" si="6"/>
        <v>24733004333</v>
      </c>
      <c r="C388" s="19" t="s">
        <v>457</v>
      </c>
      <c r="D388" s="20" t="s">
        <v>400</v>
      </c>
      <c r="E388" s="20">
        <v>3</v>
      </c>
      <c r="F388" s="19" t="s">
        <v>692</v>
      </c>
    </row>
    <row r="389" spans="1:6" s="1" customFormat="1" ht="30" x14ac:dyDescent="0.25">
      <c r="A389" s="25">
        <v>2473300433</v>
      </c>
      <c r="B389" s="18" t="str">
        <f t="shared" si="6"/>
        <v>24733004334</v>
      </c>
      <c r="C389" s="19" t="s">
        <v>457</v>
      </c>
      <c r="D389" s="20" t="s">
        <v>400</v>
      </c>
      <c r="E389" s="20">
        <v>4</v>
      </c>
      <c r="F389" s="19" t="s">
        <v>693</v>
      </c>
    </row>
    <row r="390" spans="1:6" s="1" customFormat="1" ht="30" x14ac:dyDescent="0.25">
      <c r="A390" s="25">
        <v>2473300433</v>
      </c>
      <c r="B390" s="18" t="str">
        <f t="shared" si="6"/>
        <v>24733004335</v>
      </c>
      <c r="C390" s="19" t="s">
        <v>457</v>
      </c>
      <c r="D390" s="20" t="s">
        <v>400</v>
      </c>
      <c r="E390" s="20">
        <v>5</v>
      </c>
      <c r="F390" s="19" t="s">
        <v>768</v>
      </c>
    </row>
    <row r="391" spans="1:6" s="1" customFormat="1" ht="30" x14ac:dyDescent="0.25">
      <c r="A391" s="25">
        <v>2473300433</v>
      </c>
      <c r="B391" s="18" t="str">
        <f t="shared" si="6"/>
        <v>24733004336</v>
      </c>
      <c r="C391" s="19" t="s">
        <v>457</v>
      </c>
      <c r="D391" s="20" t="s">
        <v>400</v>
      </c>
      <c r="E391" s="20">
        <v>6</v>
      </c>
      <c r="F391" s="19" t="s">
        <v>769</v>
      </c>
    </row>
    <row r="392" spans="1:6" s="1" customFormat="1" x14ac:dyDescent="0.25">
      <c r="A392" s="25">
        <v>2473310133</v>
      </c>
      <c r="B392" s="18" t="str">
        <f t="shared" si="6"/>
        <v>24733101331</v>
      </c>
      <c r="C392" s="29" t="s">
        <v>218</v>
      </c>
      <c r="D392" s="20" t="s">
        <v>442</v>
      </c>
      <c r="E392" s="20">
        <v>1</v>
      </c>
      <c r="F392" s="29" t="s">
        <v>220</v>
      </c>
    </row>
    <row r="393" spans="1:6" s="1" customFormat="1" x14ac:dyDescent="0.25">
      <c r="A393" s="25">
        <v>2473310133</v>
      </c>
      <c r="B393" s="18" t="str">
        <f t="shared" si="6"/>
        <v>24733101332</v>
      </c>
      <c r="C393" s="29" t="s">
        <v>218</v>
      </c>
      <c r="D393" s="20" t="s">
        <v>442</v>
      </c>
      <c r="E393" s="20">
        <v>2</v>
      </c>
      <c r="F393" s="29" t="s">
        <v>221</v>
      </c>
    </row>
    <row r="394" spans="1:6" s="1" customFormat="1" x14ac:dyDescent="0.25">
      <c r="A394" s="25">
        <v>2473310133</v>
      </c>
      <c r="B394" s="18" t="str">
        <f t="shared" si="6"/>
        <v>24733101333</v>
      </c>
      <c r="C394" s="29" t="s">
        <v>218</v>
      </c>
      <c r="D394" s="20" t="s">
        <v>442</v>
      </c>
      <c r="E394" s="20">
        <v>3</v>
      </c>
      <c r="F394" s="29" t="s">
        <v>222</v>
      </c>
    </row>
    <row r="395" spans="1:6" s="1" customFormat="1" x14ac:dyDescent="0.25">
      <c r="A395" s="25">
        <v>2473310133</v>
      </c>
      <c r="B395" s="18" t="str">
        <f t="shared" si="6"/>
        <v>24733101334</v>
      </c>
      <c r="C395" s="29" t="s">
        <v>218</v>
      </c>
      <c r="D395" s="20" t="s">
        <v>442</v>
      </c>
      <c r="E395" s="20">
        <v>4</v>
      </c>
      <c r="F395" s="29" t="s">
        <v>223</v>
      </c>
    </row>
    <row r="396" spans="1:6" s="1" customFormat="1" x14ac:dyDescent="0.25">
      <c r="A396" s="25">
        <v>2473310133</v>
      </c>
      <c r="B396" s="18" t="str">
        <f t="shared" si="6"/>
        <v>24733101335</v>
      </c>
      <c r="C396" s="29" t="s">
        <v>218</v>
      </c>
      <c r="D396" s="20" t="s">
        <v>442</v>
      </c>
      <c r="E396" s="20">
        <v>5</v>
      </c>
      <c r="F396" s="29" t="s">
        <v>224</v>
      </c>
    </row>
    <row r="397" spans="1:6" s="1" customFormat="1" x14ac:dyDescent="0.25">
      <c r="A397" s="25">
        <v>2473310133</v>
      </c>
      <c r="B397" s="18" t="str">
        <f t="shared" si="6"/>
        <v>24733101336</v>
      </c>
      <c r="C397" s="29" t="s">
        <v>218</v>
      </c>
      <c r="D397" s="20" t="s">
        <v>442</v>
      </c>
      <c r="E397" s="20">
        <v>6</v>
      </c>
      <c r="F397" s="29" t="s">
        <v>225</v>
      </c>
    </row>
    <row r="398" spans="1:6" s="1" customFormat="1" x14ac:dyDescent="0.25">
      <c r="A398" s="25">
        <v>2473310233</v>
      </c>
      <c r="B398" s="18" t="str">
        <f t="shared" si="6"/>
        <v>24733102331</v>
      </c>
      <c r="C398" s="28" t="s">
        <v>417</v>
      </c>
      <c r="D398" s="27" t="s">
        <v>456</v>
      </c>
      <c r="E398" s="22">
        <v>1</v>
      </c>
      <c r="F398" s="28" t="s">
        <v>732</v>
      </c>
    </row>
    <row r="399" spans="1:6" s="1" customFormat="1" x14ac:dyDescent="0.25">
      <c r="A399" s="25">
        <v>2473310233</v>
      </c>
      <c r="B399" s="18" t="str">
        <f t="shared" si="6"/>
        <v>24733102332</v>
      </c>
      <c r="C399" s="28" t="s">
        <v>417</v>
      </c>
      <c r="D399" s="27" t="s">
        <v>456</v>
      </c>
      <c r="E399" s="22">
        <v>2</v>
      </c>
      <c r="F399" s="28" t="s">
        <v>419</v>
      </c>
    </row>
    <row r="400" spans="1:6" s="1" customFormat="1" x14ac:dyDescent="0.25">
      <c r="A400" s="25">
        <v>2473310233</v>
      </c>
      <c r="B400" s="18" t="str">
        <f t="shared" si="6"/>
        <v>24733102333</v>
      </c>
      <c r="C400" s="28" t="s">
        <v>417</v>
      </c>
      <c r="D400" s="27" t="s">
        <v>456</v>
      </c>
      <c r="E400" s="22">
        <v>3</v>
      </c>
      <c r="F400" s="28" t="s">
        <v>733</v>
      </c>
    </row>
    <row r="401" spans="1:6" s="1" customFormat="1" ht="30" x14ac:dyDescent="0.25">
      <c r="A401" s="25">
        <v>2473310233</v>
      </c>
      <c r="B401" s="18" t="str">
        <f t="shared" si="6"/>
        <v>24733102334</v>
      </c>
      <c r="C401" s="28" t="s">
        <v>417</v>
      </c>
      <c r="D401" s="27" t="s">
        <v>456</v>
      </c>
      <c r="E401" s="22">
        <v>4</v>
      </c>
      <c r="F401" s="28" t="s">
        <v>734</v>
      </c>
    </row>
    <row r="402" spans="1:6" s="1" customFormat="1" ht="30" x14ac:dyDescent="0.25">
      <c r="A402" s="25">
        <v>2473310233</v>
      </c>
      <c r="B402" s="18" t="str">
        <f t="shared" si="6"/>
        <v>24733102335</v>
      </c>
      <c r="C402" s="28" t="s">
        <v>417</v>
      </c>
      <c r="D402" s="27" t="s">
        <v>456</v>
      </c>
      <c r="E402" s="22">
        <v>5</v>
      </c>
      <c r="F402" s="28" t="s">
        <v>420</v>
      </c>
    </row>
    <row r="403" spans="1:6" s="1" customFormat="1" x14ac:dyDescent="0.25">
      <c r="A403" s="25">
        <v>2473310233</v>
      </c>
      <c r="B403" s="18" t="str">
        <f t="shared" si="6"/>
        <v>24733102336</v>
      </c>
      <c r="C403" s="28" t="s">
        <v>417</v>
      </c>
      <c r="D403" s="27" t="s">
        <v>456</v>
      </c>
      <c r="E403" s="22">
        <v>6</v>
      </c>
      <c r="F403" s="28" t="s">
        <v>421</v>
      </c>
    </row>
    <row r="404" spans="1:6" s="1" customFormat="1" x14ac:dyDescent="0.25">
      <c r="A404" s="18">
        <v>2473340333</v>
      </c>
      <c r="B404" s="18" t="str">
        <f t="shared" si="6"/>
        <v>24733403331</v>
      </c>
      <c r="C404" s="21" t="s">
        <v>376</v>
      </c>
      <c r="D404" s="22" t="s">
        <v>182</v>
      </c>
      <c r="E404" s="22">
        <v>1</v>
      </c>
      <c r="F404" s="21" t="s">
        <v>378</v>
      </c>
    </row>
    <row r="405" spans="1:6" s="1" customFormat="1" ht="30" x14ac:dyDescent="0.25">
      <c r="A405" s="18">
        <v>2473340333</v>
      </c>
      <c r="B405" s="18" t="str">
        <f t="shared" si="6"/>
        <v>24733403332</v>
      </c>
      <c r="C405" s="21" t="s">
        <v>376</v>
      </c>
      <c r="D405" s="22" t="s">
        <v>182</v>
      </c>
      <c r="E405" s="22">
        <v>2</v>
      </c>
      <c r="F405" s="21" t="s">
        <v>379</v>
      </c>
    </row>
    <row r="406" spans="1:6" s="1" customFormat="1" x14ac:dyDescent="0.25">
      <c r="A406" s="18">
        <v>2473340333</v>
      </c>
      <c r="B406" s="18" t="str">
        <f t="shared" si="6"/>
        <v>24733403333</v>
      </c>
      <c r="C406" s="21" t="s">
        <v>376</v>
      </c>
      <c r="D406" s="22" t="s">
        <v>182</v>
      </c>
      <c r="E406" s="22">
        <v>3</v>
      </c>
      <c r="F406" s="21" t="s">
        <v>380</v>
      </c>
    </row>
    <row r="407" spans="1:6" s="1" customFormat="1" x14ac:dyDescent="0.25">
      <c r="A407" s="18">
        <v>2473340333</v>
      </c>
      <c r="B407" s="18" t="str">
        <f t="shared" si="6"/>
        <v>24733403334</v>
      </c>
      <c r="C407" s="21" t="s">
        <v>376</v>
      </c>
      <c r="D407" s="22" t="s">
        <v>182</v>
      </c>
      <c r="E407" s="22">
        <v>4</v>
      </c>
      <c r="F407" s="21" t="s">
        <v>381</v>
      </c>
    </row>
    <row r="408" spans="1:6" s="1" customFormat="1" x14ac:dyDescent="0.25">
      <c r="A408" s="18">
        <v>2473340333</v>
      </c>
      <c r="B408" s="18" t="str">
        <f t="shared" si="6"/>
        <v>24733403335</v>
      </c>
      <c r="C408" s="21" t="s">
        <v>376</v>
      </c>
      <c r="D408" s="22" t="s">
        <v>182</v>
      </c>
      <c r="E408" s="22">
        <v>5</v>
      </c>
      <c r="F408" s="21" t="s">
        <v>382</v>
      </c>
    </row>
    <row r="409" spans="1:6" s="1" customFormat="1" ht="30" x14ac:dyDescent="0.25">
      <c r="A409" s="18">
        <v>2473340333</v>
      </c>
      <c r="B409" s="18" t="str">
        <f t="shared" si="6"/>
        <v>24733403336</v>
      </c>
      <c r="C409" s="21" t="s">
        <v>376</v>
      </c>
      <c r="D409" s="22" t="s">
        <v>182</v>
      </c>
      <c r="E409" s="22">
        <v>6</v>
      </c>
      <c r="F409" s="21" t="s">
        <v>383</v>
      </c>
    </row>
    <row r="410" spans="1:6" s="1" customFormat="1" x14ac:dyDescent="0.25">
      <c r="A410" s="18">
        <v>2473360133</v>
      </c>
      <c r="B410" s="18" t="str">
        <f t="shared" si="6"/>
        <v>24733601331</v>
      </c>
      <c r="C410" s="21" t="s">
        <v>389</v>
      </c>
      <c r="D410" s="22" t="s">
        <v>77</v>
      </c>
      <c r="E410" s="22">
        <v>1</v>
      </c>
      <c r="F410" s="21" t="s">
        <v>714</v>
      </c>
    </row>
    <row r="411" spans="1:6" s="1" customFormat="1" x14ac:dyDescent="0.25">
      <c r="A411" s="18">
        <v>2473360133</v>
      </c>
      <c r="B411" s="18" t="str">
        <f t="shared" si="6"/>
        <v>24733601332</v>
      </c>
      <c r="C411" s="21" t="s">
        <v>389</v>
      </c>
      <c r="D411" s="22" t="s">
        <v>77</v>
      </c>
      <c r="E411" s="22">
        <v>2</v>
      </c>
      <c r="F411" s="21" t="s">
        <v>715</v>
      </c>
    </row>
    <row r="412" spans="1:6" s="1" customFormat="1" x14ac:dyDescent="0.25">
      <c r="A412" s="18">
        <v>2473360133</v>
      </c>
      <c r="B412" s="18" t="str">
        <f t="shared" si="6"/>
        <v>24733601333</v>
      </c>
      <c r="C412" s="21" t="s">
        <v>389</v>
      </c>
      <c r="D412" s="22" t="s">
        <v>77</v>
      </c>
      <c r="E412" s="22">
        <v>3</v>
      </c>
      <c r="F412" s="21" t="s">
        <v>716</v>
      </c>
    </row>
    <row r="413" spans="1:6" s="1" customFormat="1" x14ac:dyDescent="0.25">
      <c r="A413" s="18">
        <v>2473360133</v>
      </c>
      <c r="B413" s="18" t="str">
        <f t="shared" si="6"/>
        <v>24733601334</v>
      </c>
      <c r="C413" s="21" t="s">
        <v>389</v>
      </c>
      <c r="D413" s="22" t="s">
        <v>77</v>
      </c>
      <c r="E413" s="22">
        <v>4</v>
      </c>
      <c r="F413" s="21" t="s">
        <v>717</v>
      </c>
    </row>
    <row r="414" spans="1:6" s="1" customFormat="1" ht="30" x14ac:dyDescent="0.25">
      <c r="A414" s="18">
        <v>2473360133</v>
      </c>
      <c r="B414" s="18" t="str">
        <f t="shared" si="6"/>
        <v>24733601335</v>
      </c>
      <c r="C414" s="21" t="s">
        <v>389</v>
      </c>
      <c r="D414" s="22" t="s">
        <v>77</v>
      </c>
      <c r="E414" s="22">
        <v>5</v>
      </c>
      <c r="F414" s="21" t="s">
        <v>718</v>
      </c>
    </row>
    <row r="415" spans="1:6" s="1" customFormat="1" x14ac:dyDescent="0.25">
      <c r="A415" s="18">
        <v>2473360133</v>
      </c>
      <c r="B415" s="18" t="str">
        <f t="shared" si="6"/>
        <v>24733601336</v>
      </c>
      <c r="C415" s="21" t="s">
        <v>389</v>
      </c>
      <c r="D415" s="22" t="s">
        <v>77</v>
      </c>
      <c r="E415" s="22">
        <v>6</v>
      </c>
      <c r="F415" s="21" t="s">
        <v>719</v>
      </c>
    </row>
    <row r="416" spans="1:6" s="1" customFormat="1" x14ac:dyDescent="0.25">
      <c r="A416" s="18">
        <v>2473430433</v>
      </c>
      <c r="B416" s="18" t="str">
        <f t="shared" si="6"/>
        <v>24734304331</v>
      </c>
      <c r="C416" s="19" t="s">
        <v>399</v>
      </c>
      <c r="D416" s="20" t="s">
        <v>315</v>
      </c>
      <c r="E416" s="20">
        <v>1</v>
      </c>
      <c r="F416" s="19" t="s">
        <v>720</v>
      </c>
    </row>
    <row r="417" spans="1:6" s="1" customFormat="1" x14ac:dyDescent="0.25">
      <c r="A417" s="18">
        <v>2473430433</v>
      </c>
      <c r="B417" s="18" t="str">
        <f t="shared" si="6"/>
        <v>24734304332</v>
      </c>
      <c r="C417" s="19" t="s">
        <v>399</v>
      </c>
      <c r="D417" s="20" t="s">
        <v>315</v>
      </c>
      <c r="E417" s="20">
        <v>2</v>
      </c>
      <c r="F417" s="19" t="s">
        <v>721</v>
      </c>
    </row>
    <row r="418" spans="1:6" s="1" customFormat="1" x14ac:dyDescent="0.25">
      <c r="A418" s="18">
        <v>2473430433</v>
      </c>
      <c r="B418" s="18" t="str">
        <f t="shared" si="6"/>
        <v>24734304333</v>
      </c>
      <c r="C418" s="19" t="s">
        <v>399</v>
      </c>
      <c r="D418" s="20" t="s">
        <v>315</v>
      </c>
      <c r="E418" s="20">
        <v>3</v>
      </c>
      <c r="F418" s="19" t="s">
        <v>722</v>
      </c>
    </row>
    <row r="419" spans="1:6" s="1" customFormat="1" x14ac:dyDescent="0.25">
      <c r="A419" s="18">
        <v>2473430433</v>
      </c>
      <c r="B419" s="18" t="str">
        <f t="shared" si="6"/>
        <v>24734304334</v>
      </c>
      <c r="C419" s="19" t="s">
        <v>399</v>
      </c>
      <c r="D419" s="20" t="s">
        <v>315</v>
      </c>
      <c r="E419" s="20">
        <v>4</v>
      </c>
      <c r="F419" s="19" t="s">
        <v>723</v>
      </c>
    </row>
    <row r="420" spans="1:6" s="1" customFormat="1" x14ac:dyDescent="0.25">
      <c r="A420" s="18">
        <v>2473430433</v>
      </c>
      <c r="B420" s="18" t="str">
        <f t="shared" si="6"/>
        <v>24734304335</v>
      </c>
      <c r="C420" s="19" t="s">
        <v>399</v>
      </c>
      <c r="D420" s="20" t="s">
        <v>315</v>
      </c>
      <c r="E420" s="20">
        <v>5</v>
      </c>
      <c r="F420" s="19" t="s">
        <v>724</v>
      </c>
    </row>
    <row r="421" spans="1:6" s="1" customFormat="1" x14ac:dyDescent="0.25">
      <c r="A421" s="18">
        <v>2473430433</v>
      </c>
      <c r="B421" s="18" t="str">
        <f t="shared" si="6"/>
        <v>24734304336</v>
      </c>
      <c r="C421" s="19" t="s">
        <v>399</v>
      </c>
      <c r="D421" s="20" t="s">
        <v>315</v>
      </c>
      <c r="E421" s="20">
        <v>6</v>
      </c>
      <c r="F421" s="19" t="s">
        <v>725</v>
      </c>
    </row>
    <row r="422" spans="1:6" s="1" customFormat="1" x14ac:dyDescent="0.25">
      <c r="A422" s="18">
        <v>2473430533</v>
      </c>
      <c r="B422" s="18" t="str">
        <f t="shared" si="6"/>
        <v>24734305331</v>
      </c>
      <c r="C422" s="21" t="s">
        <v>363</v>
      </c>
      <c r="D422" s="22" t="s">
        <v>124</v>
      </c>
      <c r="E422" s="22">
        <v>1</v>
      </c>
      <c r="F422" s="21" t="s">
        <v>684</v>
      </c>
    </row>
    <row r="423" spans="1:6" s="1" customFormat="1" x14ac:dyDescent="0.25">
      <c r="A423" s="18">
        <v>2473430533</v>
      </c>
      <c r="B423" s="18" t="str">
        <f t="shared" si="6"/>
        <v>24734305332</v>
      </c>
      <c r="C423" s="21" t="s">
        <v>363</v>
      </c>
      <c r="D423" s="22" t="s">
        <v>124</v>
      </c>
      <c r="E423" s="22">
        <v>2</v>
      </c>
      <c r="F423" s="21" t="s">
        <v>685</v>
      </c>
    </row>
    <row r="424" spans="1:6" s="1" customFormat="1" x14ac:dyDescent="0.25">
      <c r="A424" s="18">
        <v>2473430533</v>
      </c>
      <c r="B424" s="18" t="str">
        <f t="shared" si="6"/>
        <v>24734305333</v>
      </c>
      <c r="C424" s="21" t="s">
        <v>363</v>
      </c>
      <c r="D424" s="22" t="s">
        <v>124</v>
      </c>
      <c r="E424" s="22">
        <v>3</v>
      </c>
      <c r="F424" s="21" t="s">
        <v>686</v>
      </c>
    </row>
    <row r="425" spans="1:6" s="1" customFormat="1" x14ac:dyDescent="0.25">
      <c r="A425" s="18">
        <v>2473430533</v>
      </c>
      <c r="B425" s="18" t="str">
        <f t="shared" si="6"/>
        <v>24734305334</v>
      </c>
      <c r="C425" s="21" t="s">
        <v>363</v>
      </c>
      <c r="D425" s="22" t="s">
        <v>124</v>
      </c>
      <c r="E425" s="22">
        <v>4</v>
      </c>
      <c r="F425" s="21" t="s">
        <v>687</v>
      </c>
    </row>
    <row r="426" spans="1:6" s="1" customFormat="1" x14ac:dyDescent="0.25">
      <c r="A426" s="18">
        <v>2473430533</v>
      </c>
      <c r="B426" s="18" t="str">
        <f t="shared" si="6"/>
        <v>24734305335</v>
      </c>
      <c r="C426" s="21" t="s">
        <v>363</v>
      </c>
      <c r="D426" s="22" t="s">
        <v>124</v>
      </c>
      <c r="E426" s="22">
        <v>5</v>
      </c>
      <c r="F426" s="21" t="s">
        <v>688</v>
      </c>
    </row>
    <row r="427" spans="1:6" s="1" customFormat="1" x14ac:dyDescent="0.25">
      <c r="A427" s="18">
        <v>2473430533</v>
      </c>
      <c r="B427" s="18" t="str">
        <f t="shared" si="6"/>
        <v>24734305336</v>
      </c>
      <c r="C427" s="21" t="s">
        <v>363</v>
      </c>
      <c r="D427" s="22" t="s">
        <v>124</v>
      </c>
      <c r="E427" s="22">
        <v>6</v>
      </c>
      <c r="F427" s="21" t="s">
        <v>689</v>
      </c>
    </row>
    <row r="428" spans="1:6" s="1" customFormat="1" x14ac:dyDescent="0.25">
      <c r="A428" s="25">
        <v>2473440333</v>
      </c>
      <c r="B428" s="18" t="str">
        <f t="shared" si="6"/>
        <v>24734403331</v>
      </c>
      <c r="C428" s="30" t="s">
        <v>410</v>
      </c>
      <c r="D428" s="20" t="s">
        <v>450</v>
      </c>
      <c r="E428" s="20">
        <v>1</v>
      </c>
      <c r="F428" s="29" t="s">
        <v>412</v>
      </c>
    </row>
    <row r="429" spans="1:6" s="1" customFormat="1" ht="30" x14ac:dyDescent="0.25">
      <c r="A429" s="25">
        <v>2473440333</v>
      </c>
      <c r="B429" s="18" t="str">
        <f t="shared" si="6"/>
        <v>24734403332</v>
      </c>
      <c r="C429" s="30" t="s">
        <v>410</v>
      </c>
      <c r="D429" s="20" t="s">
        <v>450</v>
      </c>
      <c r="E429" s="20">
        <v>2</v>
      </c>
      <c r="F429" s="29" t="s">
        <v>413</v>
      </c>
    </row>
    <row r="430" spans="1:6" s="1" customFormat="1" x14ac:dyDescent="0.25">
      <c r="A430" s="25">
        <v>2473440333</v>
      </c>
      <c r="B430" s="18" t="str">
        <f t="shared" si="6"/>
        <v>24734403333</v>
      </c>
      <c r="C430" s="30" t="s">
        <v>410</v>
      </c>
      <c r="D430" s="20" t="s">
        <v>450</v>
      </c>
      <c r="E430" s="20">
        <v>3</v>
      </c>
      <c r="F430" s="29" t="s">
        <v>414</v>
      </c>
    </row>
    <row r="431" spans="1:6" s="1" customFormat="1" x14ac:dyDescent="0.25">
      <c r="A431" s="25">
        <v>2473440333</v>
      </c>
      <c r="B431" s="18" t="str">
        <f t="shared" si="6"/>
        <v>24734403334</v>
      </c>
      <c r="C431" s="30" t="s">
        <v>410</v>
      </c>
      <c r="D431" s="20" t="s">
        <v>450</v>
      </c>
      <c r="E431" s="20">
        <v>4</v>
      </c>
      <c r="F431" s="29" t="s">
        <v>415</v>
      </c>
    </row>
    <row r="432" spans="1:6" s="1" customFormat="1" x14ac:dyDescent="0.25">
      <c r="A432" s="25">
        <v>2473440333</v>
      </c>
      <c r="B432" s="18" t="str">
        <f t="shared" si="6"/>
        <v>24734403335</v>
      </c>
      <c r="C432" s="30" t="s">
        <v>410</v>
      </c>
      <c r="D432" s="20" t="s">
        <v>450</v>
      </c>
      <c r="E432" s="20">
        <v>5</v>
      </c>
      <c r="F432" s="29" t="s">
        <v>416</v>
      </c>
    </row>
    <row r="433" spans="1:6" s="1" customFormat="1" x14ac:dyDescent="0.25">
      <c r="A433" s="25">
        <v>2473440333</v>
      </c>
      <c r="B433" s="18" t="str">
        <f t="shared" si="6"/>
        <v>24734403336</v>
      </c>
      <c r="C433" s="30" t="s">
        <v>410</v>
      </c>
      <c r="D433" s="20" t="s">
        <v>450</v>
      </c>
      <c r="E433" s="20">
        <v>6</v>
      </c>
      <c r="F433" s="29" t="s">
        <v>368</v>
      </c>
    </row>
    <row r="434" spans="1:6" s="1" customFormat="1" ht="30" x14ac:dyDescent="0.25">
      <c r="A434" s="25">
        <v>2762100133</v>
      </c>
      <c r="B434" s="18" t="str">
        <f t="shared" si="6"/>
        <v>27621001331</v>
      </c>
      <c r="C434" s="29" t="s">
        <v>369</v>
      </c>
      <c r="D434" s="20" t="s">
        <v>438</v>
      </c>
      <c r="E434" s="20">
        <v>1</v>
      </c>
      <c r="F434" s="29" t="s">
        <v>696</v>
      </c>
    </row>
    <row r="435" spans="1:6" s="1" customFormat="1" x14ac:dyDescent="0.25">
      <c r="A435" s="25">
        <v>2762100133</v>
      </c>
      <c r="B435" s="18" t="str">
        <f t="shared" si="6"/>
        <v>27621001332</v>
      </c>
      <c r="C435" s="29" t="s">
        <v>369</v>
      </c>
      <c r="D435" s="20" t="s">
        <v>438</v>
      </c>
      <c r="E435" s="20">
        <v>2</v>
      </c>
      <c r="F435" s="29" t="s">
        <v>697</v>
      </c>
    </row>
    <row r="436" spans="1:6" s="1" customFormat="1" x14ac:dyDescent="0.25">
      <c r="A436" s="25">
        <v>2762100133</v>
      </c>
      <c r="B436" s="18" t="str">
        <f t="shared" si="6"/>
        <v>27621001333</v>
      </c>
      <c r="C436" s="29" t="s">
        <v>369</v>
      </c>
      <c r="D436" s="20" t="s">
        <v>438</v>
      </c>
      <c r="E436" s="20">
        <v>3</v>
      </c>
      <c r="F436" s="29" t="s">
        <v>698</v>
      </c>
    </row>
    <row r="437" spans="1:6" s="1" customFormat="1" x14ac:dyDescent="0.25">
      <c r="A437" s="25">
        <v>2762100133</v>
      </c>
      <c r="B437" s="18" t="str">
        <f t="shared" si="6"/>
        <v>27621001334</v>
      </c>
      <c r="C437" s="29" t="s">
        <v>369</v>
      </c>
      <c r="D437" s="20" t="s">
        <v>438</v>
      </c>
      <c r="E437" s="20">
        <v>4</v>
      </c>
      <c r="F437" s="29" t="s">
        <v>699</v>
      </c>
    </row>
    <row r="438" spans="1:6" s="1" customFormat="1" x14ac:dyDescent="0.25">
      <c r="A438" s="25">
        <v>2762100133</v>
      </c>
      <c r="B438" s="18" t="str">
        <f t="shared" si="6"/>
        <v>27621001335</v>
      </c>
      <c r="C438" s="29" t="s">
        <v>369</v>
      </c>
      <c r="D438" s="20" t="s">
        <v>438</v>
      </c>
      <c r="E438" s="20">
        <v>5</v>
      </c>
      <c r="F438" s="29" t="s">
        <v>700</v>
      </c>
    </row>
    <row r="439" spans="1:6" s="1" customFormat="1" x14ac:dyDescent="0.25">
      <c r="A439" s="25">
        <v>2762100133</v>
      </c>
      <c r="B439" s="18" t="str">
        <f t="shared" si="6"/>
        <v>27621001336</v>
      </c>
      <c r="C439" s="29" t="s">
        <v>369</v>
      </c>
      <c r="D439" s="20" t="s">
        <v>438</v>
      </c>
      <c r="E439" s="20">
        <v>6</v>
      </c>
      <c r="F439" s="29" t="s">
        <v>701</v>
      </c>
    </row>
    <row r="440" spans="1:6" s="1" customFormat="1" ht="30" x14ac:dyDescent="0.25">
      <c r="A440" s="25">
        <v>2762110833</v>
      </c>
      <c r="B440" s="18" t="str">
        <f t="shared" si="6"/>
        <v>27621108331</v>
      </c>
      <c r="C440" s="29" t="s">
        <v>471</v>
      </c>
      <c r="D440" s="20" t="s">
        <v>474</v>
      </c>
      <c r="E440" s="20">
        <v>1</v>
      </c>
      <c r="F440" s="29" t="s">
        <v>789</v>
      </c>
    </row>
    <row r="441" spans="1:6" s="1" customFormat="1" ht="30" x14ac:dyDescent="0.25">
      <c r="A441" s="25">
        <v>2762110833</v>
      </c>
      <c r="B441" s="18" t="str">
        <f t="shared" si="6"/>
        <v>27621108332</v>
      </c>
      <c r="C441" s="29" t="s">
        <v>471</v>
      </c>
      <c r="D441" s="20" t="s">
        <v>474</v>
      </c>
      <c r="E441" s="20">
        <v>2</v>
      </c>
      <c r="F441" s="29" t="s">
        <v>790</v>
      </c>
    </row>
    <row r="442" spans="1:6" s="1" customFormat="1" ht="30" x14ac:dyDescent="0.25">
      <c r="A442" s="25">
        <v>2762110833</v>
      </c>
      <c r="B442" s="18" t="str">
        <f t="shared" si="6"/>
        <v>27621108333</v>
      </c>
      <c r="C442" s="29" t="s">
        <v>471</v>
      </c>
      <c r="D442" s="20" t="s">
        <v>474</v>
      </c>
      <c r="E442" s="20">
        <v>3</v>
      </c>
      <c r="F442" s="29" t="s">
        <v>791</v>
      </c>
    </row>
    <row r="443" spans="1:6" s="1" customFormat="1" ht="30" x14ac:dyDescent="0.25">
      <c r="A443" s="25">
        <v>2762110833</v>
      </c>
      <c r="B443" s="18" t="str">
        <f t="shared" si="6"/>
        <v>27621108334</v>
      </c>
      <c r="C443" s="29" t="s">
        <v>471</v>
      </c>
      <c r="D443" s="20" t="s">
        <v>474</v>
      </c>
      <c r="E443" s="20">
        <v>4</v>
      </c>
      <c r="F443" s="29" t="s">
        <v>792</v>
      </c>
    </row>
    <row r="444" spans="1:6" s="1" customFormat="1" ht="30" x14ac:dyDescent="0.25">
      <c r="A444" s="25">
        <v>2762110833</v>
      </c>
      <c r="B444" s="18" t="str">
        <f t="shared" ref="B444:B507" si="7">CONCATENATE(A444,E444)</f>
        <v>27621108335</v>
      </c>
      <c r="C444" s="29" t="s">
        <v>471</v>
      </c>
      <c r="D444" s="20" t="s">
        <v>474</v>
      </c>
      <c r="E444" s="20">
        <v>5</v>
      </c>
      <c r="F444" s="29" t="s">
        <v>793</v>
      </c>
    </row>
    <row r="445" spans="1:6" s="1" customFormat="1" ht="30" x14ac:dyDescent="0.25">
      <c r="A445" s="25">
        <v>2762110833</v>
      </c>
      <c r="B445" s="18" t="str">
        <f t="shared" si="7"/>
        <v>27621108336</v>
      </c>
      <c r="C445" s="29" t="s">
        <v>471</v>
      </c>
      <c r="D445" s="20" t="s">
        <v>474</v>
      </c>
      <c r="E445" s="20">
        <v>6</v>
      </c>
      <c r="F445" s="29" t="s">
        <v>731</v>
      </c>
    </row>
    <row r="446" spans="1:6" s="1" customFormat="1" ht="30" x14ac:dyDescent="0.25">
      <c r="A446" s="25">
        <v>2762110933</v>
      </c>
      <c r="B446" s="18" t="str">
        <f t="shared" si="7"/>
        <v>27621109331</v>
      </c>
      <c r="C446" s="29" t="s">
        <v>652</v>
      </c>
      <c r="D446" s="20" t="s">
        <v>446</v>
      </c>
      <c r="E446" s="20">
        <v>1</v>
      </c>
      <c r="F446" s="29" t="s">
        <v>810</v>
      </c>
    </row>
    <row r="447" spans="1:6" s="1" customFormat="1" ht="30" x14ac:dyDescent="0.25">
      <c r="A447" s="25">
        <v>2762110933</v>
      </c>
      <c r="B447" s="18" t="str">
        <f t="shared" si="7"/>
        <v>27621109332</v>
      </c>
      <c r="C447" s="29" t="s">
        <v>652</v>
      </c>
      <c r="D447" s="20" t="s">
        <v>446</v>
      </c>
      <c r="E447" s="20">
        <v>2</v>
      </c>
      <c r="F447" s="29" t="s">
        <v>811</v>
      </c>
    </row>
    <row r="448" spans="1:6" s="1" customFormat="1" ht="30" x14ac:dyDescent="0.25">
      <c r="A448" s="25">
        <v>2762110933</v>
      </c>
      <c r="B448" s="18" t="str">
        <f t="shared" si="7"/>
        <v>27621109333</v>
      </c>
      <c r="C448" s="29" t="s">
        <v>652</v>
      </c>
      <c r="D448" s="20" t="s">
        <v>446</v>
      </c>
      <c r="E448" s="20">
        <v>3</v>
      </c>
      <c r="F448" s="29" t="s">
        <v>812</v>
      </c>
    </row>
    <row r="449" spans="1:6" s="1" customFormat="1" ht="30" x14ac:dyDescent="0.25">
      <c r="A449" s="25">
        <v>2762110933</v>
      </c>
      <c r="B449" s="18" t="str">
        <f t="shared" si="7"/>
        <v>27621109334</v>
      </c>
      <c r="C449" s="29" t="s">
        <v>652</v>
      </c>
      <c r="D449" s="20" t="s">
        <v>446</v>
      </c>
      <c r="E449" s="20">
        <v>4</v>
      </c>
      <c r="F449" s="29" t="s">
        <v>813</v>
      </c>
    </row>
    <row r="450" spans="1:6" s="1" customFormat="1" ht="30" x14ac:dyDescent="0.25">
      <c r="A450" s="25">
        <v>2762110933</v>
      </c>
      <c r="B450" s="18" t="str">
        <f t="shared" si="7"/>
        <v>27621109335</v>
      </c>
      <c r="C450" s="29" t="s">
        <v>652</v>
      </c>
      <c r="D450" s="20" t="s">
        <v>446</v>
      </c>
      <c r="E450" s="20">
        <v>5</v>
      </c>
      <c r="F450" s="29" t="s">
        <v>814</v>
      </c>
    </row>
    <row r="451" spans="1:6" s="1" customFormat="1" ht="30" x14ac:dyDescent="0.25">
      <c r="A451" s="25">
        <v>2762110933</v>
      </c>
      <c r="B451" s="18" t="str">
        <f t="shared" si="7"/>
        <v>27621109336</v>
      </c>
      <c r="C451" s="29" t="s">
        <v>652</v>
      </c>
      <c r="D451" s="20" t="s">
        <v>446</v>
      </c>
      <c r="E451" s="20">
        <v>6</v>
      </c>
      <c r="F451" s="29" t="s">
        <v>701</v>
      </c>
    </row>
    <row r="452" spans="1:6" s="1" customFormat="1" x14ac:dyDescent="0.25">
      <c r="A452" s="25">
        <v>2762111133</v>
      </c>
      <c r="B452" s="18" t="str">
        <f t="shared" si="7"/>
        <v>27621111331</v>
      </c>
      <c r="C452" s="28" t="s">
        <v>479</v>
      </c>
      <c r="D452" s="27" t="s">
        <v>468</v>
      </c>
      <c r="E452" s="22">
        <v>1</v>
      </c>
      <c r="F452" s="28" t="s">
        <v>804</v>
      </c>
    </row>
    <row r="453" spans="1:6" s="1" customFormat="1" ht="30" x14ac:dyDescent="0.25">
      <c r="A453" s="25">
        <v>2762111133</v>
      </c>
      <c r="B453" s="18" t="str">
        <f t="shared" si="7"/>
        <v>27621111332</v>
      </c>
      <c r="C453" s="28" t="s">
        <v>479</v>
      </c>
      <c r="D453" s="27" t="s">
        <v>468</v>
      </c>
      <c r="E453" s="22">
        <v>2</v>
      </c>
      <c r="F453" s="28" t="s">
        <v>805</v>
      </c>
    </row>
    <row r="454" spans="1:6" s="1" customFormat="1" x14ac:dyDescent="0.25">
      <c r="A454" s="25">
        <v>2762111133</v>
      </c>
      <c r="B454" s="18" t="str">
        <f t="shared" si="7"/>
        <v>27621111333</v>
      </c>
      <c r="C454" s="28" t="s">
        <v>479</v>
      </c>
      <c r="D454" s="27" t="s">
        <v>468</v>
      </c>
      <c r="E454" s="22">
        <v>3</v>
      </c>
      <c r="F454" s="28" t="s">
        <v>806</v>
      </c>
    </row>
    <row r="455" spans="1:6" s="1" customFormat="1" ht="45" x14ac:dyDescent="0.25">
      <c r="A455" s="25">
        <v>2762111133</v>
      </c>
      <c r="B455" s="18" t="str">
        <f t="shared" si="7"/>
        <v>27621111334</v>
      </c>
      <c r="C455" s="28" t="s">
        <v>479</v>
      </c>
      <c r="D455" s="27" t="s">
        <v>468</v>
      </c>
      <c r="E455" s="22">
        <v>4</v>
      </c>
      <c r="F455" s="28" t="s">
        <v>807</v>
      </c>
    </row>
    <row r="456" spans="1:6" s="1" customFormat="1" x14ac:dyDescent="0.25">
      <c r="A456" s="25">
        <v>2762111133</v>
      </c>
      <c r="B456" s="18" t="str">
        <f t="shared" si="7"/>
        <v>27621111335</v>
      </c>
      <c r="C456" s="28" t="s">
        <v>479</v>
      </c>
      <c r="D456" s="27" t="s">
        <v>468</v>
      </c>
      <c r="E456" s="22">
        <v>5</v>
      </c>
      <c r="F456" s="28" t="s">
        <v>808</v>
      </c>
    </row>
    <row r="457" spans="1:6" s="1" customFormat="1" x14ac:dyDescent="0.25">
      <c r="A457" s="25">
        <v>2762111133</v>
      </c>
      <c r="B457" s="18" t="str">
        <f t="shared" si="7"/>
        <v>27621111336</v>
      </c>
      <c r="C457" s="28" t="s">
        <v>479</v>
      </c>
      <c r="D457" s="27" t="s">
        <v>468</v>
      </c>
      <c r="E457" s="22">
        <v>6</v>
      </c>
      <c r="F457" s="28" t="s">
        <v>809</v>
      </c>
    </row>
    <row r="458" spans="1:6" s="1" customFormat="1" x14ac:dyDescent="0.25">
      <c r="A458" s="25">
        <v>2762120333</v>
      </c>
      <c r="B458" s="18" t="str">
        <f t="shared" si="7"/>
        <v>27621203331</v>
      </c>
      <c r="C458" s="26" t="s">
        <v>443</v>
      </c>
      <c r="D458" s="27" t="s">
        <v>423</v>
      </c>
      <c r="E458" s="22">
        <v>1</v>
      </c>
      <c r="F458" s="26" t="s">
        <v>751</v>
      </c>
    </row>
    <row r="459" spans="1:6" s="1" customFormat="1" x14ac:dyDescent="0.25">
      <c r="A459" s="25">
        <v>2762120333</v>
      </c>
      <c r="B459" s="18" t="str">
        <f t="shared" si="7"/>
        <v>27621203332</v>
      </c>
      <c r="C459" s="26" t="s">
        <v>443</v>
      </c>
      <c r="D459" s="27" t="s">
        <v>423</v>
      </c>
      <c r="E459" s="22">
        <v>2</v>
      </c>
      <c r="F459" s="26" t="s">
        <v>752</v>
      </c>
    </row>
    <row r="460" spans="1:6" s="1" customFormat="1" x14ac:dyDescent="0.25">
      <c r="A460" s="25">
        <v>2762120333</v>
      </c>
      <c r="B460" s="18" t="str">
        <f t="shared" si="7"/>
        <v>27621203333</v>
      </c>
      <c r="C460" s="26" t="s">
        <v>443</v>
      </c>
      <c r="D460" s="27" t="s">
        <v>423</v>
      </c>
      <c r="E460" s="22">
        <v>3</v>
      </c>
      <c r="F460" s="26" t="s">
        <v>753</v>
      </c>
    </row>
    <row r="461" spans="1:6" s="1" customFormat="1" ht="30" x14ac:dyDescent="0.25">
      <c r="A461" s="25">
        <v>2762120333</v>
      </c>
      <c r="B461" s="18" t="str">
        <f t="shared" si="7"/>
        <v>27621203334</v>
      </c>
      <c r="C461" s="26" t="s">
        <v>443</v>
      </c>
      <c r="D461" s="27" t="s">
        <v>423</v>
      </c>
      <c r="E461" s="22">
        <v>4</v>
      </c>
      <c r="F461" s="26" t="s">
        <v>754</v>
      </c>
    </row>
    <row r="462" spans="1:6" s="1" customFormat="1" ht="30" x14ac:dyDescent="0.25">
      <c r="A462" s="25">
        <v>2762120333</v>
      </c>
      <c r="B462" s="18" t="str">
        <f t="shared" si="7"/>
        <v>27621203335</v>
      </c>
      <c r="C462" s="26" t="s">
        <v>443</v>
      </c>
      <c r="D462" s="27" t="s">
        <v>423</v>
      </c>
      <c r="E462" s="22">
        <v>5</v>
      </c>
      <c r="F462" s="26" t="s">
        <v>755</v>
      </c>
    </row>
    <row r="463" spans="1:6" s="1" customFormat="1" x14ac:dyDescent="0.25">
      <c r="A463" s="25">
        <v>2762120333</v>
      </c>
      <c r="B463" s="18" t="str">
        <f t="shared" si="7"/>
        <v>27621203336</v>
      </c>
      <c r="C463" s="26" t="s">
        <v>443</v>
      </c>
      <c r="D463" s="27" t="s">
        <v>423</v>
      </c>
      <c r="E463" s="22">
        <v>6</v>
      </c>
      <c r="F463" s="26" t="s">
        <v>731</v>
      </c>
    </row>
    <row r="464" spans="1:6" s="1" customFormat="1" x14ac:dyDescent="0.25">
      <c r="A464" s="25">
        <v>2762120433</v>
      </c>
      <c r="B464" s="18" t="str">
        <f t="shared" si="7"/>
        <v>27621204331</v>
      </c>
      <c r="C464" s="26" t="s">
        <v>656</v>
      </c>
      <c r="D464" s="27" t="s">
        <v>402</v>
      </c>
      <c r="E464" s="22">
        <v>1</v>
      </c>
      <c r="F464" s="26" t="s">
        <v>815</v>
      </c>
    </row>
    <row r="465" spans="1:6" s="1" customFormat="1" ht="30" x14ac:dyDescent="0.25">
      <c r="A465" s="25">
        <v>2762120433</v>
      </c>
      <c r="B465" s="18" t="str">
        <f t="shared" si="7"/>
        <v>27621204332</v>
      </c>
      <c r="C465" s="26" t="s">
        <v>656</v>
      </c>
      <c r="D465" s="27" t="s">
        <v>402</v>
      </c>
      <c r="E465" s="22">
        <v>2</v>
      </c>
      <c r="F465" s="26" t="s">
        <v>816</v>
      </c>
    </row>
    <row r="466" spans="1:6" s="1" customFormat="1" x14ac:dyDescent="0.25">
      <c r="A466" s="25">
        <v>2762120433</v>
      </c>
      <c r="B466" s="18" t="str">
        <f t="shared" si="7"/>
        <v>27621204333</v>
      </c>
      <c r="C466" s="26" t="s">
        <v>656</v>
      </c>
      <c r="D466" s="27" t="s">
        <v>402</v>
      </c>
      <c r="E466" s="22">
        <v>3</v>
      </c>
      <c r="F466" s="26" t="s">
        <v>817</v>
      </c>
    </row>
    <row r="467" spans="1:6" s="1" customFormat="1" ht="30" x14ac:dyDescent="0.25">
      <c r="A467" s="25">
        <v>2762120433</v>
      </c>
      <c r="B467" s="18" t="str">
        <f t="shared" si="7"/>
        <v>27621204334</v>
      </c>
      <c r="C467" s="26" t="s">
        <v>656</v>
      </c>
      <c r="D467" s="27" t="s">
        <v>402</v>
      </c>
      <c r="E467" s="22">
        <v>4</v>
      </c>
      <c r="F467" s="26" t="s">
        <v>818</v>
      </c>
    </row>
    <row r="468" spans="1:6" s="1" customFormat="1" ht="30" x14ac:dyDescent="0.25">
      <c r="A468" s="25">
        <v>2762120433</v>
      </c>
      <c r="B468" s="18" t="str">
        <f t="shared" si="7"/>
        <v>27621204335</v>
      </c>
      <c r="C468" s="26" t="s">
        <v>656</v>
      </c>
      <c r="D468" s="27" t="s">
        <v>402</v>
      </c>
      <c r="E468" s="22">
        <v>5</v>
      </c>
      <c r="F468" s="26" t="s">
        <v>819</v>
      </c>
    </row>
    <row r="469" spans="1:6" s="1" customFormat="1" x14ac:dyDescent="0.25">
      <c r="A469" s="25">
        <v>2762120433</v>
      </c>
      <c r="B469" s="18" t="str">
        <f t="shared" si="7"/>
        <v>27621204336</v>
      </c>
      <c r="C469" s="26" t="s">
        <v>656</v>
      </c>
      <c r="D469" s="27" t="s">
        <v>402</v>
      </c>
      <c r="E469" s="22">
        <v>6</v>
      </c>
      <c r="F469" s="26" t="s">
        <v>701</v>
      </c>
    </row>
    <row r="470" spans="1:6" s="1" customFormat="1" ht="30" x14ac:dyDescent="0.25">
      <c r="A470" s="25">
        <v>2762120733</v>
      </c>
      <c r="B470" s="18" t="str">
        <f t="shared" si="7"/>
        <v>27621207331</v>
      </c>
      <c r="C470" s="29" t="s">
        <v>473</v>
      </c>
      <c r="D470" s="20" t="s">
        <v>470</v>
      </c>
      <c r="E470" s="20">
        <v>1</v>
      </c>
      <c r="F470" s="29" t="s">
        <v>789</v>
      </c>
    </row>
    <row r="471" spans="1:6" s="1" customFormat="1" ht="30" x14ac:dyDescent="0.25">
      <c r="A471" s="25">
        <v>2762120733</v>
      </c>
      <c r="B471" s="18" t="str">
        <f t="shared" si="7"/>
        <v>27621207332</v>
      </c>
      <c r="C471" s="29" t="s">
        <v>473</v>
      </c>
      <c r="D471" s="20" t="s">
        <v>470</v>
      </c>
      <c r="E471" s="20">
        <v>2</v>
      </c>
      <c r="F471" s="29" t="s">
        <v>790</v>
      </c>
    </row>
    <row r="472" spans="1:6" s="1" customFormat="1" ht="30" x14ac:dyDescent="0.25">
      <c r="A472" s="25">
        <v>2762120733</v>
      </c>
      <c r="B472" s="18" t="str">
        <f t="shared" si="7"/>
        <v>27621207333</v>
      </c>
      <c r="C472" s="29" t="s">
        <v>473</v>
      </c>
      <c r="D472" s="20" t="s">
        <v>470</v>
      </c>
      <c r="E472" s="20">
        <v>3</v>
      </c>
      <c r="F472" s="29" t="s">
        <v>791</v>
      </c>
    </row>
    <row r="473" spans="1:6" s="1" customFormat="1" ht="30" x14ac:dyDescent="0.25">
      <c r="A473" s="25">
        <v>2762120733</v>
      </c>
      <c r="B473" s="18" t="str">
        <f t="shared" si="7"/>
        <v>27621207334</v>
      </c>
      <c r="C473" s="29" t="s">
        <v>473</v>
      </c>
      <c r="D473" s="20" t="s">
        <v>470</v>
      </c>
      <c r="E473" s="20">
        <v>4</v>
      </c>
      <c r="F473" s="29" t="s">
        <v>792</v>
      </c>
    </row>
    <row r="474" spans="1:6" s="1" customFormat="1" ht="30" x14ac:dyDescent="0.25">
      <c r="A474" s="25">
        <v>2762120733</v>
      </c>
      <c r="B474" s="18" t="str">
        <f t="shared" si="7"/>
        <v>27621207335</v>
      </c>
      <c r="C474" s="29" t="s">
        <v>473</v>
      </c>
      <c r="D474" s="20" t="s">
        <v>470</v>
      </c>
      <c r="E474" s="20">
        <v>5</v>
      </c>
      <c r="F474" s="29" t="s">
        <v>793</v>
      </c>
    </row>
    <row r="475" spans="1:6" s="1" customFormat="1" ht="30" x14ac:dyDescent="0.25">
      <c r="A475" s="25">
        <v>2762120733</v>
      </c>
      <c r="B475" s="18" t="str">
        <f t="shared" si="7"/>
        <v>27621207336</v>
      </c>
      <c r="C475" s="29" t="s">
        <v>473</v>
      </c>
      <c r="D475" s="20" t="s">
        <v>470</v>
      </c>
      <c r="E475" s="20">
        <v>6</v>
      </c>
      <c r="F475" s="29" t="s">
        <v>731</v>
      </c>
    </row>
    <row r="476" spans="1:6" s="1" customFormat="1" x14ac:dyDescent="0.25">
      <c r="A476" s="25">
        <v>2762121133</v>
      </c>
      <c r="B476" s="18" t="str">
        <f t="shared" si="7"/>
        <v>27621211331</v>
      </c>
      <c r="C476" s="28" t="s">
        <v>469</v>
      </c>
      <c r="D476" s="27" t="s">
        <v>444</v>
      </c>
      <c r="E476" s="22">
        <v>1</v>
      </c>
      <c r="F476" s="28" t="s">
        <v>784</v>
      </c>
    </row>
    <row r="477" spans="1:6" s="1" customFormat="1" x14ac:dyDescent="0.25">
      <c r="A477" s="25">
        <v>2762121133</v>
      </c>
      <c r="B477" s="18" t="str">
        <f t="shared" si="7"/>
        <v>27621211332</v>
      </c>
      <c r="C477" s="28" t="s">
        <v>469</v>
      </c>
      <c r="D477" s="27" t="s">
        <v>444</v>
      </c>
      <c r="E477" s="22">
        <v>2</v>
      </c>
      <c r="F477" s="28" t="s">
        <v>785</v>
      </c>
    </row>
    <row r="478" spans="1:6" s="1" customFormat="1" ht="30" x14ac:dyDescent="0.25">
      <c r="A478" s="25">
        <v>2762121133</v>
      </c>
      <c r="B478" s="18" t="str">
        <f t="shared" si="7"/>
        <v>27621211333</v>
      </c>
      <c r="C478" s="28" t="s">
        <v>469</v>
      </c>
      <c r="D478" s="27" t="s">
        <v>444</v>
      </c>
      <c r="E478" s="22">
        <v>3</v>
      </c>
      <c r="F478" s="28" t="s">
        <v>786</v>
      </c>
    </row>
    <row r="479" spans="1:6" s="1" customFormat="1" ht="30" x14ac:dyDescent="0.25">
      <c r="A479" s="25">
        <v>2762121133</v>
      </c>
      <c r="B479" s="18" t="str">
        <f t="shared" si="7"/>
        <v>27621211334</v>
      </c>
      <c r="C479" s="28" t="s">
        <v>469</v>
      </c>
      <c r="D479" s="27" t="s">
        <v>444</v>
      </c>
      <c r="E479" s="22">
        <v>4</v>
      </c>
      <c r="F479" s="28" t="s">
        <v>787</v>
      </c>
    </row>
    <row r="480" spans="1:6" s="1" customFormat="1" ht="30" x14ac:dyDescent="0.25">
      <c r="A480" s="25">
        <v>2762121133</v>
      </c>
      <c r="B480" s="18" t="str">
        <f t="shared" si="7"/>
        <v>27621211335</v>
      </c>
      <c r="C480" s="28" t="s">
        <v>469</v>
      </c>
      <c r="D480" s="27" t="s">
        <v>444</v>
      </c>
      <c r="E480" s="22">
        <v>5</v>
      </c>
      <c r="F480" s="28" t="s">
        <v>788</v>
      </c>
    </row>
    <row r="481" spans="1:6" s="1" customFormat="1" x14ac:dyDescent="0.25">
      <c r="A481" s="25">
        <v>2762121133</v>
      </c>
      <c r="B481" s="18" t="str">
        <f t="shared" si="7"/>
        <v>27621211336</v>
      </c>
      <c r="C481" s="28" t="s">
        <v>469</v>
      </c>
      <c r="D481" s="27" t="s">
        <v>444</v>
      </c>
      <c r="E481" s="22">
        <v>6</v>
      </c>
      <c r="F481" s="28" t="s">
        <v>701</v>
      </c>
    </row>
    <row r="482" spans="1:6" s="1" customFormat="1" ht="30" x14ac:dyDescent="0.25">
      <c r="A482" s="25">
        <v>2762121233</v>
      </c>
      <c r="B482" s="18" t="str">
        <f t="shared" si="7"/>
        <v>27621212331</v>
      </c>
      <c r="C482" s="28" t="s">
        <v>662</v>
      </c>
      <c r="D482" s="27" t="s">
        <v>448</v>
      </c>
      <c r="E482" s="22">
        <v>1</v>
      </c>
      <c r="F482" s="28" t="s">
        <v>820</v>
      </c>
    </row>
    <row r="483" spans="1:6" s="1" customFormat="1" ht="30" x14ac:dyDescent="0.25">
      <c r="A483" s="25">
        <v>2762121233</v>
      </c>
      <c r="B483" s="18" t="str">
        <f t="shared" si="7"/>
        <v>27621212332</v>
      </c>
      <c r="C483" s="28" t="s">
        <v>662</v>
      </c>
      <c r="D483" s="27" t="s">
        <v>448</v>
      </c>
      <c r="E483" s="22">
        <v>2</v>
      </c>
      <c r="F483" s="28" t="s">
        <v>821</v>
      </c>
    </row>
    <row r="484" spans="1:6" s="1" customFormat="1" ht="45" x14ac:dyDescent="0.25">
      <c r="A484" s="25">
        <v>2762121233</v>
      </c>
      <c r="B484" s="18" t="str">
        <f t="shared" si="7"/>
        <v>27621212333</v>
      </c>
      <c r="C484" s="28" t="s">
        <v>662</v>
      </c>
      <c r="D484" s="27" t="s">
        <v>448</v>
      </c>
      <c r="E484" s="22">
        <v>3</v>
      </c>
      <c r="F484" s="28" t="s">
        <v>822</v>
      </c>
    </row>
    <row r="485" spans="1:6" s="1" customFormat="1" ht="30" x14ac:dyDescent="0.25">
      <c r="A485" s="25">
        <v>2762121233</v>
      </c>
      <c r="B485" s="18" t="str">
        <f t="shared" si="7"/>
        <v>27621212334</v>
      </c>
      <c r="C485" s="28" t="s">
        <v>662</v>
      </c>
      <c r="D485" s="27" t="s">
        <v>448</v>
      </c>
      <c r="E485" s="22">
        <v>4</v>
      </c>
      <c r="F485" s="28" t="s">
        <v>823</v>
      </c>
    </row>
    <row r="486" spans="1:6" s="1" customFormat="1" ht="30" x14ac:dyDescent="0.25">
      <c r="A486" s="25">
        <v>2762121233</v>
      </c>
      <c r="B486" s="18" t="str">
        <f t="shared" si="7"/>
        <v>27621212335</v>
      </c>
      <c r="C486" s="28" t="s">
        <v>662</v>
      </c>
      <c r="D486" s="27" t="s">
        <v>448</v>
      </c>
      <c r="E486" s="22">
        <v>5</v>
      </c>
      <c r="F486" s="28" t="s">
        <v>824</v>
      </c>
    </row>
    <row r="487" spans="1:6" s="1" customFormat="1" x14ac:dyDescent="0.25">
      <c r="A487" s="25">
        <v>2762121233</v>
      </c>
      <c r="B487" s="18" t="str">
        <f t="shared" si="7"/>
        <v>27621212336</v>
      </c>
      <c r="C487" s="28" t="s">
        <v>662</v>
      </c>
      <c r="D487" s="27" t="s">
        <v>448</v>
      </c>
      <c r="E487" s="22">
        <v>6</v>
      </c>
      <c r="F487" s="28" t="s">
        <v>731</v>
      </c>
    </row>
    <row r="488" spans="1:6" s="1" customFormat="1" ht="30" x14ac:dyDescent="0.25">
      <c r="A488" s="25">
        <v>2762130233</v>
      </c>
      <c r="B488" s="18" t="str">
        <f t="shared" si="7"/>
        <v>27621302331</v>
      </c>
      <c r="C488" s="28" t="s">
        <v>477</v>
      </c>
      <c r="D488" s="27" t="s">
        <v>476</v>
      </c>
      <c r="E488" s="22">
        <v>1</v>
      </c>
      <c r="F488" s="28" t="s">
        <v>799</v>
      </c>
    </row>
    <row r="489" spans="1:6" s="1" customFormat="1" x14ac:dyDescent="0.25">
      <c r="A489" s="25">
        <v>2762130233</v>
      </c>
      <c r="B489" s="18" t="str">
        <f t="shared" si="7"/>
        <v>27621302332</v>
      </c>
      <c r="C489" s="28" t="s">
        <v>477</v>
      </c>
      <c r="D489" s="27" t="s">
        <v>476</v>
      </c>
      <c r="E489" s="22">
        <v>2</v>
      </c>
      <c r="F489" s="28" t="s">
        <v>800</v>
      </c>
    </row>
    <row r="490" spans="1:6" s="1" customFormat="1" ht="45" x14ac:dyDescent="0.25">
      <c r="A490" s="25">
        <v>2762130233</v>
      </c>
      <c r="B490" s="18" t="str">
        <f t="shared" si="7"/>
        <v>27621302333</v>
      </c>
      <c r="C490" s="28" t="s">
        <v>477</v>
      </c>
      <c r="D490" s="27" t="s">
        <v>476</v>
      </c>
      <c r="E490" s="22">
        <v>3</v>
      </c>
      <c r="F490" s="28" t="s">
        <v>801</v>
      </c>
    </row>
    <row r="491" spans="1:6" s="1" customFormat="1" x14ac:dyDescent="0.25">
      <c r="A491" s="25">
        <v>2762130233</v>
      </c>
      <c r="B491" s="18" t="str">
        <f t="shared" si="7"/>
        <v>27621302334</v>
      </c>
      <c r="C491" s="28" t="s">
        <v>477</v>
      </c>
      <c r="D491" s="27" t="s">
        <v>476</v>
      </c>
      <c r="E491" s="22">
        <v>4</v>
      </c>
      <c r="F491" s="28" t="s">
        <v>802</v>
      </c>
    </row>
    <row r="492" spans="1:6" s="1" customFormat="1" x14ac:dyDescent="0.25">
      <c r="A492" s="25">
        <v>2762130233</v>
      </c>
      <c r="B492" s="18" t="str">
        <f t="shared" si="7"/>
        <v>27621302335</v>
      </c>
      <c r="C492" s="28" t="s">
        <v>477</v>
      </c>
      <c r="D492" s="27" t="s">
        <v>476</v>
      </c>
      <c r="E492" s="22">
        <v>5</v>
      </c>
      <c r="F492" s="28" t="s">
        <v>803</v>
      </c>
    </row>
    <row r="493" spans="1:6" s="1" customFormat="1" x14ac:dyDescent="0.25">
      <c r="A493" s="25">
        <v>2762130233</v>
      </c>
      <c r="B493" s="18" t="str">
        <f t="shared" si="7"/>
        <v>27621302336</v>
      </c>
      <c r="C493" s="28" t="s">
        <v>477</v>
      </c>
      <c r="D493" s="27" t="s">
        <v>476</v>
      </c>
      <c r="E493" s="22">
        <v>6</v>
      </c>
      <c r="F493" s="28" t="s">
        <v>701</v>
      </c>
    </row>
    <row r="494" spans="1:6" s="1" customFormat="1" x14ac:dyDescent="0.25">
      <c r="A494" s="25">
        <v>2762130333</v>
      </c>
      <c r="B494" s="18" t="str">
        <f t="shared" si="7"/>
        <v>27621303331</v>
      </c>
      <c r="C494" s="29" t="s">
        <v>475</v>
      </c>
      <c r="D494" s="20" t="s">
        <v>478</v>
      </c>
      <c r="E494" s="20">
        <v>1</v>
      </c>
      <c r="F494" s="29" t="s">
        <v>794</v>
      </c>
    </row>
    <row r="495" spans="1:6" s="1" customFormat="1" x14ac:dyDescent="0.25">
      <c r="A495" s="25">
        <v>2762130333</v>
      </c>
      <c r="B495" s="18" t="str">
        <f t="shared" si="7"/>
        <v>27621303332</v>
      </c>
      <c r="C495" s="29" t="s">
        <v>475</v>
      </c>
      <c r="D495" s="20" t="s">
        <v>478</v>
      </c>
      <c r="E495" s="20">
        <v>2</v>
      </c>
      <c r="F495" s="29" t="s">
        <v>795</v>
      </c>
    </row>
    <row r="496" spans="1:6" s="1" customFormat="1" ht="45" x14ac:dyDescent="0.25">
      <c r="A496" s="25">
        <v>2762130333</v>
      </c>
      <c r="B496" s="18" t="str">
        <f t="shared" si="7"/>
        <v>27621303333</v>
      </c>
      <c r="C496" s="29" t="s">
        <v>475</v>
      </c>
      <c r="D496" s="20" t="s">
        <v>478</v>
      </c>
      <c r="E496" s="20">
        <v>3</v>
      </c>
      <c r="F496" s="29" t="s">
        <v>796</v>
      </c>
    </row>
    <row r="497" spans="1:6" s="1" customFormat="1" ht="30" x14ac:dyDescent="0.25">
      <c r="A497" s="25">
        <v>2762130333</v>
      </c>
      <c r="B497" s="18" t="str">
        <f t="shared" si="7"/>
        <v>27621303334</v>
      </c>
      <c r="C497" s="29" t="s">
        <v>475</v>
      </c>
      <c r="D497" s="20" t="s">
        <v>478</v>
      </c>
      <c r="E497" s="20">
        <v>4</v>
      </c>
      <c r="F497" s="29" t="s">
        <v>797</v>
      </c>
    </row>
    <row r="498" spans="1:6" s="1" customFormat="1" x14ac:dyDescent="0.25">
      <c r="A498" s="25">
        <v>2762130333</v>
      </c>
      <c r="B498" s="18" t="str">
        <f t="shared" si="7"/>
        <v>27621303335</v>
      </c>
      <c r="C498" s="29" t="s">
        <v>475</v>
      </c>
      <c r="D498" s="20" t="s">
        <v>478</v>
      </c>
      <c r="E498" s="20">
        <v>5</v>
      </c>
      <c r="F498" s="29" t="s">
        <v>798</v>
      </c>
    </row>
    <row r="499" spans="1:6" s="1" customFormat="1" x14ac:dyDescent="0.25">
      <c r="A499" s="25">
        <v>2762130333</v>
      </c>
      <c r="B499" s="18" t="str">
        <f t="shared" si="7"/>
        <v>27621303336</v>
      </c>
      <c r="C499" s="29" t="s">
        <v>475</v>
      </c>
      <c r="D499" s="20" t="s">
        <v>478</v>
      </c>
      <c r="E499" s="20">
        <v>6</v>
      </c>
      <c r="F499" s="29" t="s">
        <v>731</v>
      </c>
    </row>
    <row r="500" spans="1:6" s="1" customFormat="1" x14ac:dyDescent="0.25">
      <c r="A500" s="25">
        <v>2762140533</v>
      </c>
      <c r="B500" s="18" t="str">
        <f t="shared" si="7"/>
        <v>27621405331</v>
      </c>
      <c r="C500" s="28" t="s">
        <v>467</v>
      </c>
      <c r="D500" s="27" t="s">
        <v>480</v>
      </c>
      <c r="E500" s="22">
        <v>1</v>
      </c>
      <c r="F500" s="28" t="s">
        <v>726</v>
      </c>
    </row>
    <row r="501" spans="1:6" s="1" customFormat="1" ht="30" x14ac:dyDescent="0.25">
      <c r="A501" s="25">
        <v>2762140533</v>
      </c>
      <c r="B501" s="18" t="str">
        <f t="shared" si="7"/>
        <v>27621405332</v>
      </c>
      <c r="C501" s="28" t="s">
        <v>467</v>
      </c>
      <c r="D501" s="27" t="s">
        <v>480</v>
      </c>
      <c r="E501" s="22">
        <v>2</v>
      </c>
      <c r="F501" s="28" t="s">
        <v>727</v>
      </c>
    </row>
    <row r="502" spans="1:6" s="1" customFormat="1" x14ac:dyDescent="0.25">
      <c r="A502" s="25">
        <v>2762140533</v>
      </c>
      <c r="B502" s="18" t="str">
        <f t="shared" si="7"/>
        <v>27621405333</v>
      </c>
      <c r="C502" s="28" t="s">
        <v>467</v>
      </c>
      <c r="D502" s="27" t="s">
        <v>480</v>
      </c>
      <c r="E502" s="22">
        <v>3</v>
      </c>
      <c r="F502" s="28" t="s">
        <v>783</v>
      </c>
    </row>
    <row r="503" spans="1:6" s="1" customFormat="1" x14ac:dyDescent="0.25">
      <c r="A503" s="25">
        <v>2762140533</v>
      </c>
      <c r="B503" s="18" t="str">
        <f t="shared" si="7"/>
        <v>27621405334</v>
      </c>
      <c r="C503" s="28" t="s">
        <v>467</v>
      </c>
      <c r="D503" s="27" t="s">
        <v>480</v>
      </c>
      <c r="E503" s="22">
        <v>4</v>
      </c>
      <c r="F503" s="28" t="s">
        <v>729</v>
      </c>
    </row>
    <row r="504" spans="1:6" s="1" customFormat="1" x14ac:dyDescent="0.25">
      <c r="A504" s="25">
        <v>2762140533</v>
      </c>
      <c r="B504" s="18" t="str">
        <f t="shared" si="7"/>
        <v>27621405335</v>
      </c>
      <c r="C504" s="28" t="s">
        <v>467</v>
      </c>
      <c r="D504" s="27" t="s">
        <v>480</v>
      </c>
      <c r="E504" s="22">
        <v>5</v>
      </c>
      <c r="F504" s="28" t="s">
        <v>730</v>
      </c>
    </row>
    <row r="505" spans="1:6" s="1" customFormat="1" x14ac:dyDescent="0.25">
      <c r="A505" s="25">
        <v>2762140533</v>
      </c>
      <c r="B505" s="18" t="str">
        <f t="shared" si="7"/>
        <v>27621405336</v>
      </c>
      <c r="C505" s="28" t="s">
        <v>467</v>
      </c>
      <c r="D505" s="27" t="s">
        <v>480</v>
      </c>
      <c r="E505" s="22">
        <v>6</v>
      </c>
      <c r="F505" s="28" t="s">
        <v>731</v>
      </c>
    </row>
    <row r="506" spans="1:6" s="1" customFormat="1" x14ac:dyDescent="0.25">
      <c r="A506" s="25">
        <v>2762140633</v>
      </c>
      <c r="B506" s="18" t="str">
        <f t="shared" si="7"/>
        <v>27621406331</v>
      </c>
      <c r="C506" s="19" t="s">
        <v>445</v>
      </c>
      <c r="D506" s="20" t="s">
        <v>366</v>
      </c>
      <c r="E506" s="20">
        <v>1</v>
      </c>
      <c r="F506" s="19" t="s">
        <v>756</v>
      </c>
    </row>
    <row r="507" spans="1:6" s="1" customFormat="1" x14ac:dyDescent="0.25">
      <c r="A507" s="25">
        <v>2762140633</v>
      </c>
      <c r="B507" s="18" t="str">
        <f t="shared" si="7"/>
        <v>27621406332</v>
      </c>
      <c r="C507" s="19" t="s">
        <v>445</v>
      </c>
      <c r="D507" s="20" t="s">
        <v>366</v>
      </c>
      <c r="E507" s="20">
        <v>2</v>
      </c>
      <c r="F507" s="19" t="s">
        <v>752</v>
      </c>
    </row>
    <row r="508" spans="1:6" s="1" customFormat="1" x14ac:dyDescent="0.25">
      <c r="A508" s="25">
        <v>2762140633</v>
      </c>
      <c r="B508" s="18" t="str">
        <f t="shared" ref="B508:B565" si="8">CONCATENATE(A508,E508)</f>
        <v>27621406333</v>
      </c>
      <c r="C508" s="19" t="s">
        <v>445</v>
      </c>
      <c r="D508" s="20" t="s">
        <v>366</v>
      </c>
      <c r="E508" s="20">
        <v>3</v>
      </c>
      <c r="F508" s="19" t="s">
        <v>757</v>
      </c>
    </row>
    <row r="509" spans="1:6" s="1" customFormat="1" ht="30" x14ac:dyDescent="0.25">
      <c r="A509" s="25">
        <v>2762140633</v>
      </c>
      <c r="B509" s="18" t="str">
        <f t="shared" si="8"/>
        <v>27621406334</v>
      </c>
      <c r="C509" s="19" t="s">
        <v>445</v>
      </c>
      <c r="D509" s="20" t="s">
        <v>366</v>
      </c>
      <c r="E509" s="20">
        <v>4</v>
      </c>
      <c r="F509" s="19" t="s">
        <v>758</v>
      </c>
    </row>
    <row r="510" spans="1:6" s="1" customFormat="1" ht="30" x14ac:dyDescent="0.25">
      <c r="A510" s="25">
        <v>2762140633</v>
      </c>
      <c r="B510" s="18" t="str">
        <f t="shared" si="8"/>
        <v>27621406335</v>
      </c>
      <c r="C510" s="19" t="s">
        <v>445</v>
      </c>
      <c r="D510" s="20" t="s">
        <v>366</v>
      </c>
      <c r="E510" s="20">
        <v>5</v>
      </c>
      <c r="F510" s="19" t="s">
        <v>759</v>
      </c>
    </row>
    <row r="511" spans="1:6" s="1" customFormat="1" x14ac:dyDescent="0.25">
      <c r="A511" s="25">
        <v>2762140633</v>
      </c>
      <c r="B511" s="18" t="str">
        <f t="shared" si="8"/>
        <v>27621406336</v>
      </c>
      <c r="C511" s="19" t="s">
        <v>445</v>
      </c>
      <c r="D511" s="20" t="s">
        <v>366</v>
      </c>
      <c r="E511" s="20">
        <v>6</v>
      </c>
      <c r="F511" s="19" t="s">
        <v>731</v>
      </c>
    </row>
    <row r="512" spans="1:6" s="1" customFormat="1" x14ac:dyDescent="0.25">
      <c r="A512" s="18">
        <v>2762210533</v>
      </c>
      <c r="B512" s="18" t="str">
        <f t="shared" si="8"/>
        <v>27622105331</v>
      </c>
      <c r="C512" s="19" t="s">
        <v>401</v>
      </c>
      <c r="D512" s="20" t="s">
        <v>289</v>
      </c>
      <c r="E512" s="20">
        <v>1</v>
      </c>
      <c r="F512" s="19" t="s">
        <v>726</v>
      </c>
    </row>
    <row r="513" spans="1:6" s="1" customFormat="1" ht="30" x14ac:dyDescent="0.25">
      <c r="A513" s="18">
        <v>2762210533</v>
      </c>
      <c r="B513" s="18" t="str">
        <f t="shared" si="8"/>
        <v>27622105332</v>
      </c>
      <c r="C513" s="19" t="s">
        <v>401</v>
      </c>
      <c r="D513" s="20" t="s">
        <v>289</v>
      </c>
      <c r="E513" s="20">
        <v>2</v>
      </c>
      <c r="F513" s="19" t="s">
        <v>727</v>
      </c>
    </row>
    <row r="514" spans="1:6" s="1" customFormat="1" x14ac:dyDescent="0.25">
      <c r="A514" s="18">
        <v>2762210533</v>
      </c>
      <c r="B514" s="18" t="str">
        <f t="shared" si="8"/>
        <v>27622105333</v>
      </c>
      <c r="C514" s="19" t="s">
        <v>401</v>
      </c>
      <c r="D514" s="20" t="s">
        <v>289</v>
      </c>
      <c r="E514" s="20">
        <v>3</v>
      </c>
      <c r="F514" s="19" t="s">
        <v>728</v>
      </c>
    </row>
    <row r="515" spans="1:6" s="1" customFormat="1" x14ac:dyDescent="0.25">
      <c r="A515" s="18">
        <v>2762210533</v>
      </c>
      <c r="B515" s="18" t="str">
        <f t="shared" si="8"/>
        <v>27622105334</v>
      </c>
      <c r="C515" s="19" t="s">
        <v>401</v>
      </c>
      <c r="D515" s="20" t="s">
        <v>289</v>
      </c>
      <c r="E515" s="20">
        <v>4</v>
      </c>
      <c r="F515" s="19" t="s">
        <v>729</v>
      </c>
    </row>
    <row r="516" spans="1:6" s="1" customFormat="1" x14ac:dyDescent="0.25">
      <c r="A516" s="18">
        <v>2762210533</v>
      </c>
      <c r="B516" s="18" t="str">
        <f t="shared" si="8"/>
        <v>27622105335</v>
      </c>
      <c r="C516" s="19" t="s">
        <v>401</v>
      </c>
      <c r="D516" s="20" t="s">
        <v>289</v>
      </c>
      <c r="E516" s="20">
        <v>5</v>
      </c>
      <c r="F516" s="19" t="s">
        <v>730</v>
      </c>
    </row>
    <row r="517" spans="1:6" s="1" customFormat="1" x14ac:dyDescent="0.25">
      <c r="A517" s="18">
        <v>2762210533</v>
      </c>
      <c r="B517" s="18" t="str">
        <f t="shared" si="8"/>
        <v>27622105336</v>
      </c>
      <c r="C517" s="19" t="s">
        <v>401</v>
      </c>
      <c r="D517" s="20" t="s">
        <v>289</v>
      </c>
      <c r="E517" s="20">
        <v>6</v>
      </c>
      <c r="F517" s="19" t="s">
        <v>731</v>
      </c>
    </row>
    <row r="518" spans="1:6" s="1" customFormat="1" ht="30" x14ac:dyDescent="0.25">
      <c r="A518" s="25">
        <v>2762210633</v>
      </c>
      <c r="B518" s="18" t="str">
        <f t="shared" si="8"/>
        <v>27622106331</v>
      </c>
      <c r="C518" s="19" t="s">
        <v>670</v>
      </c>
      <c r="D518" s="20" t="s">
        <v>425</v>
      </c>
      <c r="E518" s="20">
        <v>1</v>
      </c>
      <c r="F518" s="19" t="s">
        <v>825</v>
      </c>
    </row>
    <row r="519" spans="1:6" s="1" customFormat="1" ht="30" x14ac:dyDescent="0.25">
      <c r="A519" s="25">
        <v>2762210633</v>
      </c>
      <c r="B519" s="18" t="str">
        <f t="shared" si="8"/>
        <v>27622106332</v>
      </c>
      <c r="C519" s="19" t="s">
        <v>670</v>
      </c>
      <c r="D519" s="20" t="s">
        <v>425</v>
      </c>
      <c r="E519" s="20">
        <v>2</v>
      </c>
      <c r="F519" s="19" t="s">
        <v>752</v>
      </c>
    </row>
    <row r="520" spans="1:6" s="1" customFormat="1" ht="30" x14ac:dyDescent="0.25">
      <c r="A520" s="25">
        <v>2762210633</v>
      </c>
      <c r="B520" s="18" t="str">
        <f t="shared" si="8"/>
        <v>27622106333</v>
      </c>
      <c r="C520" s="19" t="s">
        <v>670</v>
      </c>
      <c r="D520" s="20" t="s">
        <v>425</v>
      </c>
      <c r="E520" s="20">
        <v>3</v>
      </c>
      <c r="F520" s="19" t="s">
        <v>826</v>
      </c>
    </row>
    <row r="521" spans="1:6" s="1" customFormat="1" ht="30" x14ac:dyDescent="0.25">
      <c r="A521" s="25">
        <v>2762210633</v>
      </c>
      <c r="B521" s="18" t="str">
        <f t="shared" si="8"/>
        <v>27622106334</v>
      </c>
      <c r="C521" s="19" t="s">
        <v>670</v>
      </c>
      <c r="D521" s="20" t="s">
        <v>425</v>
      </c>
      <c r="E521" s="20">
        <v>4</v>
      </c>
      <c r="F521" s="19" t="s">
        <v>827</v>
      </c>
    </row>
    <row r="522" spans="1:6" s="1" customFormat="1" ht="30" x14ac:dyDescent="0.25">
      <c r="A522" s="25">
        <v>2762210633</v>
      </c>
      <c r="B522" s="18" t="str">
        <f t="shared" si="8"/>
        <v>27622106335</v>
      </c>
      <c r="C522" s="19" t="s">
        <v>670</v>
      </c>
      <c r="D522" s="20" t="s">
        <v>425</v>
      </c>
      <c r="E522" s="20">
        <v>5</v>
      </c>
      <c r="F522" s="19" t="s">
        <v>828</v>
      </c>
    </row>
    <row r="523" spans="1:6" s="1" customFormat="1" ht="30" x14ac:dyDescent="0.25">
      <c r="A523" s="25">
        <v>2762210633</v>
      </c>
      <c r="B523" s="18" t="str">
        <f t="shared" si="8"/>
        <v>27622106336</v>
      </c>
      <c r="C523" s="19" t="s">
        <v>670</v>
      </c>
      <c r="D523" s="20" t="s">
        <v>425</v>
      </c>
      <c r="E523" s="20">
        <v>6</v>
      </c>
      <c r="F523" s="19" t="s">
        <v>731</v>
      </c>
    </row>
    <row r="524" spans="1:6" s="1" customFormat="1" ht="30" x14ac:dyDescent="0.25">
      <c r="A524" s="25">
        <v>2762210733</v>
      </c>
      <c r="B524" s="18" t="str">
        <f t="shared" si="8"/>
        <v>27622107331</v>
      </c>
      <c r="C524" s="29" t="s">
        <v>447</v>
      </c>
      <c r="D524" s="20" t="s">
        <v>458</v>
      </c>
      <c r="E524" s="20">
        <v>1</v>
      </c>
      <c r="F524" s="29" t="s">
        <v>756</v>
      </c>
    </row>
    <row r="525" spans="1:6" s="1" customFormat="1" ht="30" x14ac:dyDescent="0.25">
      <c r="A525" s="25">
        <v>2762210733</v>
      </c>
      <c r="B525" s="18" t="str">
        <f t="shared" si="8"/>
        <v>27622107332</v>
      </c>
      <c r="C525" s="29" t="s">
        <v>447</v>
      </c>
      <c r="D525" s="20" t="s">
        <v>458</v>
      </c>
      <c r="E525" s="20">
        <v>2</v>
      </c>
      <c r="F525" s="29" t="s">
        <v>752</v>
      </c>
    </row>
    <row r="526" spans="1:6" s="1" customFormat="1" ht="30" x14ac:dyDescent="0.25">
      <c r="A526" s="25">
        <v>2762210733</v>
      </c>
      <c r="B526" s="18" t="str">
        <f t="shared" si="8"/>
        <v>27622107333</v>
      </c>
      <c r="C526" s="29" t="s">
        <v>447</v>
      </c>
      <c r="D526" s="20" t="s">
        <v>458</v>
      </c>
      <c r="E526" s="20">
        <v>3</v>
      </c>
      <c r="F526" s="29" t="s">
        <v>698</v>
      </c>
    </row>
    <row r="527" spans="1:6" s="1" customFormat="1" ht="30" x14ac:dyDescent="0.25">
      <c r="A527" s="25">
        <v>2762210733</v>
      </c>
      <c r="B527" s="18" t="str">
        <f t="shared" si="8"/>
        <v>27622107334</v>
      </c>
      <c r="C527" s="29" t="s">
        <v>447</v>
      </c>
      <c r="D527" s="20" t="s">
        <v>458</v>
      </c>
      <c r="E527" s="20">
        <v>4</v>
      </c>
      <c r="F527" s="29" t="s">
        <v>760</v>
      </c>
    </row>
    <row r="528" spans="1:6" s="1" customFormat="1" ht="30" x14ac:dyDescent="0.25">
      <c r="A528" s="25">
        <v>2762210733</v>
      </c>
      <c r="B528" s="18" t="str">
        <f t="shared" si="8"/>
        <v>27622107335</v>
      </c>
      <c r="C528" s="29" t="s">
        <v>447</v>
      </c>
      <c r="D528" s="20" t="s">
        <v>458</v>
      </c>
      <c r="E528" s="20">
        <v>5</v>
      </c>
      <c r="F528" s="29" t="s">
        <v>761</v>
      </c>
    </row>
    <row r="529" spans="1:15" s="1" customFormat="1" ht="30" x14ac:dyDescent="0.25">
      <c r="A529" s="25">
        <v>2762210733</v>
      </c>
      <c r="B529" s="18" t="str">
        <f t="shared" si="8"/>
        <v>27622107336</v>
      </c>
      <c r="C529" s="29" t="s">
        <v>447</v>
      </c>
      <c r="D529" s="20" t="s">
        <v>458</v>
      </c>
      <c r="E529" s="20">
        <v>6</v>
      </c>
      <c r="F529" s="29" t="s">
        <v>731</v>
      </c>
    </row>
    <row r="530" spans="1:15" s="1" customFormat="1" x14ac:dyDescent="0.25">
      <c r="A530" s="25">
        <v>2763300233</v>
      </c>
      <c r="B530" s="18" t="str">
        <f t="shared" si="8"/>
        <v>27633002331</v>
      </c>
      <c r="C530" s="26" t="s">
        <v>424</v>
      </c>
      <c r="D530" s="27" t="s">
        <v>392</v>
      </c>
      <c r="E530" s="22">
        <v>1</v>
      </c>
      <c r="F530" s="26" t="s">
        <v>741</v>
      </c>
    </row>
    <row r="531" spans="1:15" s="1" customFormat="1" x14ac:dyDescent="0.25">
      <c r="A531" s="25">
        <v>2763300233</v>
      </c>
      <c r="B531" s="18" t="str">
        <f t="shared" si="8"/>
        <v>27633002332</v>
      </c>
      <c r="C531" s="26" t="s">
        <v>424</v>
      </c>
      <c r="D531" s="27" t="s">
        <v>392</v>
      </c>
      <c r="E531" s="22">
        <v>2</v>
      </c>
      <c r="F531" s="26" t="s">
        <v>742</v>
      </c>
    </row>
    <row r="532" spans="1:15" s="1" customFormat="1" x14ac:dyDescent="0.25">
      <c r="A532" s="25">
        <v>2763300233</v>
      </c>
      <c r="B532" s="18" t="str">
        <f t="shared" si="8"/>
        <v>27633002333</v>
      </c>
      <c r="C532" s="26" t="s">
        <v>424</v>
      </c>
      <c r="D532" s="27" t="s">
        <v>392</v>
      </c>
      <c r="E532" s="22">
        <v>3</v>
      </c>
      <c r="F532" s="26" t="s">
        <v>743</v>
      </c>
    </row>
    <row r="533" spans="1:15" s="1" customFormat="1" ht="30" x14ac:dyDescent="0.25">
      <c r="A533" s="25">
        <v>2763300233</v>
      </c>
      <c r="B533" s="18" t="str">
        <f t="shared" si="8"/>
        <v>27633002334</v>
      </c>
      <c r="C533" s="26" t="s">
        <v>424</v>
      </c>
      <c r="D533" s="27" t="s">
        <v>392</v>
      </c>
      <c r="E533" s="22">
        <v>4</v>
      </c>
      <c r="F533" s="26" t="s">
        <v>744</v>
      </c>
    </row>
    <row r="534" spans="1:15" s="1" customFormat="1" ht="30" x14ac:dyDescent="0.25">
      <c r="A534" s="25">
        <v>2763300233</v>
      </c>
      <c r="B534" s="18" t="str">
        <f t="shared" si="8"/>
        <v>27633002335</v>
      </c>
      <c r="C534" s="26" t="s">
        <v>424</v>
      </c>
      <c r="D534" s="27" t="s">
        <v>392</v>
      </c>
      <c r="E534" s="22">
        <v>5</v>
      </c>
      <c r="F534" s="26" t="s">
        <v>745</v>
      </c>
    </row>
    <row r="535" spans="1:15" s="1" customFormat="1" x14ac:dyDescent="0.25">
      <c r="A535" s="25">
        <v>2763300233</v>
      </c>
      <c r="B535" s="18" t="str">
        <f t="shared" si="8"/>
        <v>27633002336</v>
      </c>
      <c r="C535" s="26" t="s">
        <v>424</v>
      </c>
      <c r="D535" s="27" t="s">
        <v>392</v>
      </c>
      <c r="E535" s="22">
        <v>6</v>
      </c>
      <c r="F535" s="26" t="s">
        <v>731</v>
      </c>
    </row>
    <row r="536" spans="1:15" s="1" customFormat="1" x14ac:dyDescent="0.25">
      <c r="A536" s="125">
        <v>2472330333</v>
      </c>
      <c r="B536" s="25" t="str">
        <f t="shared" si="8"/>
        <v>24723303331</v>
      </c>
      <c r="C536" s="125" t="s">
        <v>535</v>
      </c>
      <c r="D536" s="126" t="s">
        <v>977</v>
      </c>
      <c r="E536" s="126">
        <v>1</v>
      </c>
      <c r="F536" s="127" t="s">
        <v>102</v>
      </c>
      <c r="O536"/>
    </row>
    <row r="537" spans="1:15" x14ac:dyDescent="0.25">
      <c r="A537" s="125">
        <v>2472330333</v>
      </c>
      <c r="B537" s="25" t="str">
        <f t="shared" si="8"/>
        <v>24723303332</v>
      </c>
      <c r="C537" s="125" t="s">
        <v>535</v>
      </c>
      <c r="D537" s="126" t="s">
        <v>977</v>
      </c>
      <c r="E537" s="126">
        <v>2</v>
      </c>
      <c r="F537" s="128" t="s">
        <v>103</v>
      </c>
      <c r="K537" s="1"/>
      <c r="L537" s="1"/>
    </row>
    <row r="538" spans="1:15" x14ac:dyDescent="0.25">
      <c r="A538" s="125">
        <v>2472330333</v>
      </c>
      <c r="B538" s="25" t="str">
        <f t="shared" si="8"/>
        <v>24723303333</v>
      </c>
      <c r="C538" s="125" t="s">
        <v>535</v>
      </c>
      <c r="D538" s="126" t="s">
        <v>977</v>
      </c>
      <c r="E538" s="126">
        <v>3</v>
      </c>
      <c r="F538" s="128" t="s">
        <v>173</v>
      </c>
    </row>
    <row r="539" spans="1:15" x14ac:dyDescent="0.25">
      <c r="A539" s="125">
        <v>2472330333</v>
      </c>
      <c r="B539" s="25" t="str">
        <f t="shared" si="8"/>
        <v>24723303334</v>
      </c>
      <c r="C539" s="125" t="s">
        <v>535</v>
      </c>
      <c r="D539" s="126" t="s">
        <v>977</v>
      </c>
      <c r="E539" s="126">
        <v>4</v>
      </c>
      <c r="F539" s="128" t="s">
        <v>167</v>
      </c>
    </row>
    <row r="540" spans="1:15" x14ac:dyDescent="0.25">
      <c r="A540" s="125">
        <v>2472330333</v>
      </c>
      <c r="B540" s="25" t="str">
        <f t="shared" si="8"/>
        <v>24723303335</v>
      </c>
      <c r="C540" s="125" t="s">
        <v>535</v>
      </c>
      <c r="D540" s="126" t="s">
        <v>977</v>
      </c>
      <c r="E540" s="126">
        <v>5</v>
      </c>
      <c r="F540" s="128" t="s">
        <v>169</v>
      </c>
    </row>
    <row r="541" spans="1:15" x14ac:dyDescent="0.25">
      <c r="A541" s="125">
        <v>2472330333</v>
      </c>
      <c r="B541" s="25" t="str">
        <f t="shared" si="8"/>
        <v>24723303336</v>
      </c>
      <c r="C541" s="125" t="s">
        <v>535</v>
      </c>
      <c r="D541" s="126" t="s">
        <v>977</v>
      </c>
      <c r="E541" s="126">
        <v>6</v>
      </c>
      <c r="F541" s="128" t="s">
        <v>982</v>
      </c>
    </row>
    <row r="542" spans="1:15" ht="30" x14ac:dyDescent="0.25">
      <c r="A542" s="125">
        <v>2472210533</v>
      </c>
      <c r="B542" s="25" t="str">
        <f t="shared" si="8"/>
        <v>24722105331</v>
      </c>
      <c r="C542" s="125" t="s">
        <v>497</v>
      </c>
      <c r="D542" s="126" t="s">
        <v>978</v>
      </c>
      <c r="E542" s="126">
        <v>1</v>
      </c>
      <c r="F542" s="127" t="s">
        <v>983</v>
      </c>
    </row>
    <row r="543" spans="1:15" x14ac:dyDescent="0.25">
      <c r="A543" s="125">
        <v>2472210533</v>
      </c>
      <c r="B543" s="25" t="str">
        <f t="shared" si="8"/>
        <v>24722105332</v>
      </c>
      <c r="C543" s="125" t="s">
        <v>497</v>
      </c>
      <c r="D543" s="126" t="s">
        <v>978</v>
      </c>
      <c r="E543" s="126">
        <v>2</v>
      </c>
      <c r="F543" s="127" t="s">
        <v>984</v>
      </c>
    </row>
    <row r="544" spans="1:15" x14ac:dyDescent="0.25">
      <c r="A544" s="125">
        <v>2472210533</v>
      </c>
      <c r="B544" s="25" t="str">
        <f t="shared" si="8"/>
        <v>24722105333</v>
      </c>
      <c r="C544" s="125" t="s">
        <v>497</v>
      </c>
      <c r="D544" s="126" t="s">
        <v>978</v>
      </c>
      <c r="E544" s="126">
        <v>3</v>
      </c>
      <c r="F544" s="127" t="s">
        <v>985</v>
      </c>
    </row>
    <row r="545" spans="1:6" x14ac:dyDescent="0.25">
      <c r="A545" s="125">
        <v>2472210533</v>
      </c>
      <c r="B545" s="25" t="str">
        <f t="shared" si="8"/>
        <v>24722105334</v>
      </c>
      <c r="C545" s="125" t="s">
        <v>497</v>
      </c>
      <c r="D545" s="126" t="s">
        <v>978</v>
      </c>
      <c r="E545" s="126">
        <v>4</v>
      </c>
      <c r="F545" s="127" t="s">
        <v>986</v>
      </c>
    </row>
    <row r="546" spans="1:6" x14ac:dyDescent="0.25">
      <c r="A546" s="125">
        <v>2472210533</v>
      </c>
      <c r="B546" s="25" t="str">
        <f t="shared" si="8"/>
        <v>24722105335</v>
      </c>
      <c r="C546" s="125" t="s">
        <v>497</v>
      </c>
      <c r="D546" s="126" t="s">
        <v>978</v>
      </c>
      <c r="E546" s="126">
        <v>5</v>
      </c>
      <c r="F546" s="127" t="s">
        <v>987</v>
      </c>
    </row>
    <row r="547" spans="1:6" ht="30" x14ac:dyDescent="0.25">
      <c r="A547" s="125">
        <v>2472210533</v>
      </c>
      <c r="B547" s="25" t="str">
        <f t="shared" si="8"/>
        <v>24722105336</v>
      </c>
      <c r="C547" s="125" t="s">
        <v>497</v>
      </c>
      <c r="D547" s="126" t="s">
        <v>978</v>
      </c>
      <c r="E547" s="126">
        <v>6</v>
      </c>
      <c r="F547" s="127" t="s">
        <v>988</v>
      </c>
    </row>
    <row r="548" spans="1:6" ht="30" x14ac:dyDescent="0.25">
      <c r="A548" s="129" t="s">
        <v>991</v>
      </c>
      <c r="B548" s="25" t="str">
        <f t="shared" si="8"/>
        <v>RNCP140391</v>
      </c>
      <c r="C548" s="128" t="s">
        <v>989</v>
      </c>
      <c r="D548" s="126" t="s">
        <v>979</v>
      </c>
      <c r="E548" s="126">
        <v>1</v>
      </c>
      <c r="F548" s="128" t="s">
        <v>997</v>
      </c>
    </row>
    <row r="549" spans="1:6" ht="30" x14ac:dyDescent="0.25">
      <c r="A549" s="129" t="s">
        <v>992</v>
      </c>
      <c r="B549" s="25" t="str">
        <f t="shared" si="8"/>
        <v>RNCP140402</v>
      </c>
      <c r="C549" s="128" t="s">
        <v>989</v>
      </c>
      <c r="D549" s="126" t="s">
        <v>979</v>
      </c>
      <c r="E549" s="126">
        <v>2</v>
      </c>
      <c r="F549" s="128" t="s">
        <v>998</v>
      </c>
    </row>
    <row r="550" spans="1:6" x14ac:dyDescent="0.25">
      <c r="A550" s="129" t="s">
        <v>993</v>
      </c>
      <c r="B550" s="25" t="str">
        <f t="shared" si="8"/>
        <v>RNCP140413</v>
      </c>
      <c r="C550" s="128" t="s">
        <v>989</v>
      </c>
      <c r="D550" s="126" t="s">
        <v>979</v>
      </c>
      <c r="E550" s="126">
        <v>3</v>
      </c>
      <c r="F550" s="128" t="s">
        <v>999</v>
      </c>
    </row>
    <row r="551" spans="1:6" ht="30" x14ac:dyDescent="0.25">
      <c r="A551" s="129" t="s">
        <v>994</v>
      </c>
      <c r="B551" s="25" t="str">
        <f t="shared" si="8"/>
        <v>RNCP140424</v>
      </c>
      <c r="C551" s="128" t="s">
        <v>989</v>
      </c>
      <c r="D551" s="126" t="s">
        <v>979</v>
      </c>
      <c r="E551" s="126">
        <v>4</v>
      </c>
      <c r="F551" s="128" t="s">
        <v>1000</v>
      </c>
    </row>
    <row r="552" spans="1:6" x14ac:dyDescent="0.25">
      <c r="A552" s="129" t="s">
        <v>995</v>
      </c>
      <c r="B552" s="25" t="str">
        <f t="shared" si="8"/>
        <v>RNCP140435</v>
      </c>
      <c r="C552" s="128" t="s">
        <v>989</v>
      </c>
      <c r="D552" s="126" t="s">
        <v>979</v>
      </c>
      <c r="E552" s="126">
        <v>5</v>
      </c>
      <c r="F552" s="128" t="s">
        <v>1001</v>
      </c>
    </row>
    <row r="553" spans="1:6" x14ac:dyDescent="0.25">
      <c r="A553" s="129" t="s">
        <v>996</v>
      </c>
      <c r="B553" s="25" t="str">
        <f t="shared" si="8"/>
        <v>RNCP140446</v>
      </c>
      <c r="C553" s="128" t="s">
        <v>989</v>
      </c>
      <c r="D553" s="126" t="s">
        <v>979</v>
      </c>
      <c r="E553" s="126">
        <v>6</v>
      </c>
      <c r="F553" s="128" t="s">
        <v>1002</v>
      </c>
    </row>
    <row r="554" spans="1:6" x14ac:dyDescent="0.25">
      <c r="A554" s="125">
        <v>2473310333</v>
      </c>
      <c r="B554" s="25" t="str">
        <f t="shared" si="8"/>
        <v>24733103331</v>
      </c>
      <c r="C554" s="128" t="s">
        <v>636</v>
      </c>
      <c r="D554" s="126" t="s">
        <v>980</v>
      </c>
      <c r="E554" s="126">
        <v>1</v>
      </c>
      <c r="F554" s="128" t="s">
        <v>1003</v>
      </c>
    </row>
    <row r="555" spans="1:6" x14ac:dyDescent="0.25">
      <c r="A555" s="125">
        <v>2473310333</v>
      </c>
      <c r="B555" s="25" t="str">
        <f t="shared" si="8"/>
        <v>24733103332</v>
      </c>
      <c r="C555" s="128" t="s">
        <v>636</v>
      </c>
      <c r="D555" s="126" t="s">
        <v>980</v>
      </c>
      <c r="E555" s="126">
        <v>2</v>
      </c>
      <c r="F555" s="128" t="s">
        <v>721</v>
      </c>
    </row>
    <row r="556" spans="1:6" x14ac:dyDescent="0.25">
      <c r="A556" s="125">
        <v>2473310333</v>
      </c>
      <c r="B556" s="25" t="str">
        <f t="shared" si="8"/>
        <v>24733103333</v>
      </c>
      <c r="C556" s="128" t="s">
        <v>636</v>
      </c>
      <c r="D556" s="126" t="s">
        <v>980</v>
      </c>
      <c r="E556" s="126">
        <v>3</v>
      </c>
      <c r="F556" s="128" t="s">
        <v>1004</v>
      </c>
    </row>
    <row r="557" spans="1:6" x14ac:dyDescent="0.25">
      <c r="A557" s="125">
        <v>2473310333</v>
      </c>
      <c r="B557" s="25" t="str">
        <f t="shared" si="8"/>
        <v>24733103334</v>
      </c>
      <c r="C557" s="128" t="s">
        <v>636</v>
      </c>
      <c r="D557" s="126" t="s">
        <v>980</v>
      </c>
      <c r="E557" s="126">
        <v>4</v>
      </c>
      <c r="F557" s="128" t="s">
        <v>1005</v>
      </c>
    </row>
    <row r="558" spans="1:6" ht="30" x14ac:dyDescent="0.25">
      <c r="A558" s="125">
        <v>2473310333</v>
      </c>
      <c r="B558" s="25" t="str">
        <f t="shared" si="8"/>
        <v>24733103335</v>
      </c>
      <c r="C558" s="128" t="s">
        <v>636</v>
      </c>
      <c r="D558" s="126" t="s">
        <v>980</v>
      </c>
      <c r="E558" s="126">
        <v>5</v>
      </c>
      <c r="F558" s="128" t="s">
        <v>1006</v>
      </c>
    </row>
    <row r="559" spans="1:6" x14ac:dyDescent="0.25">
      <c r="A559" s="125">
        <v>2473310333</v>
      </c>
      <c r="B559" s="25" t="str">
        <f t="shared" si="8"/>
        <v>24733103336</v>
      </c>
      <c r="C559" s="128" t="s">
        <v>636</v>
      </c>
      <c r="D559" s="126" t="s">
        <v>980</v>
      </c>
      <c r="E559" s="126">
        <v>6</v>
      </c>
      <c r="F559" s="128" t="s">
        <v>1007</v>
      </c>
    </row>
    <row r="560" spans="1:6" x14ac:dyDescent="0.25">
      <c r="A560" s="129" t="s">
        <v>1008</v>
      </c>
      <c r="B560" s="25" t="str">
        <f t="shared" si="8"/>
        <v>40022705S1</v>
      </c>
      <c r="C560" s="128" t="s">
        <v>1010</v>
      </c>
      <c r="D560" s="126" t="s">
        <v>981</v>
      </c>
      <c r="E560" s="126">
        <v>1</v>
      </c>
      <c r="F560" s="128" t="s">
        <v>1011</v>
      </c>
    </row>
    <row r="561" spans="1:6" x14ac:dyDescent="0.25">
      <c r="A561" s="129" t="s">
        <v>1008</v>
      </c>
      <c r="B561" s="25" t="str">
        <f t="shared" si="8"/>
        <v>40022705S2</v>
      </c>
      <c r="C561" s="128" t="s">
        <v>1010</v>
      </c>
      <c r="D561" s="126" t="s">
        <v>981</v>
      </c>
      <c r="E561" s="126">
        <v>2</v>
      </c>
      <c r="F561" s="128" t="s">
        <v>1012</v>
      </c>
    </row>
    <row r="562" spans="1:6" x14ac:dyDescent="0.25">
      <c r="A562" s="129" t="s">
        <v>1008</v>
      </c>
      <c r="B562" s="25" t="str">
        <f t="shared" si="8"/>
        <v>40022705S3</v>
      </c>
      <c r="C562" s="128" t="s">
        <v>1010</v>
      </c>
      <c r="D562" s="126" t="s">
        <v>981</v>
      </c>
      <c r="E562" s="126">
        <v>3</v>
      </c>
      <c r="F562" s="128" t="s">
        <v>1013</v>
      </c>
    </row>
    <row r="563" spans="1:6" x14ac:dyDescent="0.25">
      <c r="A563" s="129" t="s">
        <v>1008</v>
      </c>
      <c r="B563" s="25" t="str">
        <f t="shared" si="8"/>
        <v>40022705S4</v>
      </c>
      <c r="C563" s="128" t="s">
        <v>1010</v>
      </c>
      <c r="D563" s="126" t="s">
        <v>981</v>
      </c>
      <c r="E563" s="126">
        <v>4</v>
      </c>
      <c r="F563" s="128" t="s">
        <v>1014</v>
      </c>
    </row>
    <row r="564" spans="1:6" x14ac:dyDescent="0.25">
      <c r="A564" s="129" t="s">
        <v>1008</v>
      </c>
      <c r="B564" s="25" t="str">
        <f t="shared" si="8"/>
        <v>40022705S5</v>
      </c>
      <c r="C564" s="128" t="s">
        <v>1010</v>
      </c>
      <c r="D564" s="126" t="s">
        <v>981</v>
      </c>
      <c r="E564" s="126">
        <v>5</v>
      </c>
      <c r="F564" s="128" t="s">
        <v>1015</v>
      </c>
    </row>
    <row r="565" spans="1:6" x14ac:dyDescent="0.25">
      <c r="A565" s="129" t="s">
        <v>1008</v>
      </c>
      <c r="B565" s="25" t="str">
        <f t="shared" si="8"/>
        <v>40022705S6</v>
      </c>
      <c r="C565" s="128" t="s">
        <v>1010</v>
      </c>
      <c r="D565" s="126" t="s">
        <v>981</v>
      </c>
      <c r="E565" s="126">
        <v>6</v>
      </c>
      <c r="F565" s="128" t="s">
        <v>1016</v>
      </c>
    </row>
  </sheetData>
  <autoFilter ref="H2:J2">
    <sortState ref="H3:J124">
      <sortCondition ref="H2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43"/>
  <sheetViews>
    <sheetView topLeftCell="A127" workbookViewId="0">
      <selection activeCell="A93" sqref="A93"/>
    </sheetView>
  </sheetViews>
  <sheetFormatPr baseColWidth="10" defaultRowHeight="15" x14ac:dyDescent="0.25"/>
  <sheetData>
    <row r="2" spans="1:1" x14ac:dyDescent="0.25">
      <c r="A2" t="s">
        <v>886</v>
      </c>
    </row>
    <row r="3" spans="1:1" x14ac:dyDescent="0.25">
      <c r="A3" t="s">
        <v>945</v>
      </c>
    </row>
    <row r="4" spans="1:1" x14ac:dyDescent="0.25">
      <c r="A4" t="s">
        <v>844</v>
      </c>
    </row>
    <row r="5" spans="1:1" x14ac:dyDescent="0.25">
      <c r="A5" t="s">
        <v>883</v>
      </c>
    </row>
    <row r="6" spans="1:1" x14ac:dyDescent="0.25">
      <c r="A6" t="s">
        <v>906</v>
      </c>
    </row>
    <row r="7" spans="1:1" x14ac:dyDescent="0.25">
      <c r="A7" t="s">
        <v>905</v>
      </c>
    </row>
    <row r="8" spans="1:1" x14ac:dyDescent="0.25">
      <c r="A8" t="s">
        <v>904</v>
      </c>
    </row>
    <row r="9" spans="1:1" x14ac:dyDescent="0.25">
      <c r="A9" t="s">
        <v>850</v>
      </c>
    </row>
    <row r="10" spans="1:1" x14ac:dyDescent="0.25">
      <c r="A10" t="s">
        <v>900</v>
      </c>
    </row>
    <row r="11" spans="1:1" x14ac:dyDescent="0.25">
      <c r="A11" t="s">
        <v>902</v>
      </c>
    </row>
    <row r="12" spans="1:1" x14ac:dyDescent="0.25">
      <c r="A12" t="s">
        <v>857</v>
      </c>
    </row>
    <row r="13" spans="1:1" x14ac:dyDescent="0.25">
      <c r="A13" t="s">
        <v>890</v>
      </c>
    </row>
    <row r="14" spans="1:1" x14ac:dyDescent="0.25">
      <c r="A14" t="s">
        <v>876</v>
      </c>
    </row>
    <row r="15" spans="1:1" x14ac:dyDescent="0.25">
      <c r="A15" t="s">
        <v>859</v>
      </c>
    </row>
    <row r="16" spans="1:1" x14ac:dyDescent="0.25">
      <c r="A16" s="95" t="s">
        <v>1019</v>
      </c>
    </row>
    <row r="17" spans="1:1" x14ac:dyDescent="0.25">
      <c r="A17" t="s">
        <v>875</v>
      </c>
    </row>
    <row r="18" spans="1:1" x14ac:dyDescent="0.25">
      <c r="A18" t="s">
        <v>872</v>
      </c>
    </row>
    <row r="19" spans="1:1" x14ac:dyDescent="0.25">
      <c r="A19" s="132" t="s">
        <v>1024</v>
      </c>
    </row>
    <row r="20" spans="1:1" x14ac:dyDescent="0.25">
      <c r="A20" t="s">
        <v>884</v>
      </c>
    </row>
    <row r="21" spans="1:1" x14ac:dyDescent="0.25">
      <c r="A21" t="s">
        <v>901</v>
      </c>
    </row>
    <row r="22" spans="1:1" x14ac:dyDescent="0.25">
      <c r="A22" t="s">
        <v>863</v>
      </c>
    </row>
    <row r="23" spans="1:1" x14ac:dyDescent="0.25">
      <c r="A23" t="s">
        <v>866</v>
      </c>
    </row>
    <row r="24" spans="1:1" x14ac:dyDescent="0.25">
      <c r="A24" t="s">
        <v>915</v>
      </c>
    </row>
    <row r="25" spans="1:1" x14ac:dyDescent="0.25">
      <c r="A25" t="s">
        <v>885</v>
      </c>
    </row>
    <row r="26" spans="1:1" x14ac:dyDescent="0.25">
      <c r="A26" t="s">
        <v>938</v>
      </c>
    </row>
    <row r="27" spans="1:1" x14ac:dyDescent="0.25">
      <c r="A27" s="95" t="s">
        <v>838</v>
      </c>
    </row>
    <row r="28" spans="1:1" x14ac:dyDescent="0.25">
      <c r="A28" t="s">
        <v>954</v>
      </c>
    </row>
    <row r="29" spans="1:1" x14ac:dyDescent="0.25">
      <c r="A29" t="s">
        <v>957</v>
      </c>
    </row>
    <row r="30" spans="1:1" x14ac:dyDescent="0.25">
      <c r="A30" t="s">
        <v>956</v>
      </c>
    </row>
    <row r="31" spans="1:1" x14ac:dyDescent="0.25">
      <c r="A31" t="s">
        <v>935</v>
      </c>
    </row>
    <row r="32" spans="1:1" x14ac:dyDescent="0.25">
      <c r="A32" t="s">
        <v>829</v>
      </c>
    </row>
    <row r="33" spans="1:1" x14ac:dyDescent="0.25">
      <c r="A33" t="s">
        <v>865</v>
      </c>
    </row>
    <row r="34" spans="1:1" x14ac:dyDescent="0.25">
      <c r="A34" t="s">
        <v>934</v>
      </c>
    </row>
    <row r="35" spans="1:1" x14ac:dyDescent="0.25">
      <c r="A35" t="s">
        <v>877</v>
      </c>
    </row>
    <row r="36" spans="1:1" x14ac:dyDescent="0.25">
      <c r="A36" t="s">
        <v>898</v>
      </c>
    </row>
    <row r="37" spans="1:1" x14ac:dyDescent="0.25">
      <c r="A37" t="s">
        <v>836</v>
      </c>
    </row>
    <row r="38" spans="1:1" x14ac:dyDescent="0.25">
      <c r="A38" t="s">
        <v>837</v>
      </c>
    </row>
    <row r="39" spans="1:1" x14ac:dyDescent="0.25">
      <c r="A39" t="s">
        <v>943</v>
      </c>
    </row>
    <row r="40" spans="1:1" x14ac:dyDescent="0.25">
      <c r="A40" t="s">
        <v>840</v>
      </c>
    </row>
    <row r="41" spans="1:1" x14ac:dyDescent="0.25">
      <c r="A41" t="s">
        <v>897</v>
      </c>
    </row>
    <row r="42" spans="1:1" x14ac:dyDescent="0.25">
      <c r="A42" t="s">
        <v>862</v>
      </c>
    </row>
    <row r="43" spans="1:1" x14ac:dyDescent="0.25">
      <c r="A43" t="s">
        <v>861</v>
      </c>
    </row>
    <row r="44" spans="1:1" x14ac:dyDescent="0.25">
      <c r="A44" t="s">
        <v>903</v>
      </c>
    </row>
    <row r="45" spans="1:1" x14ac:dyDescent="0.25">
      <c r="A45" t="s">
        <v>869</v>
      </c>
    </row>
    <row r="46" spans="1:1" x14ac:dyDescent="0.25">
      <c r="A46" t="s">
        <v>880</v>
      </c>
    </row>
    <row r="47" spans="1:1" x14ac:dyDescent="0.25">
      <c r="A47" t="s">
        <v>881</v>
      </c>
    </row>
    <row r="48" spans="1:1" x14ac:dyDescent="0.25">
      <c r="A48" t="s">
        <v>922</v>
      </c>
    </row>
    <row r="49" spans="1:1" x14ac:dyDescent="0.25">
      <c r="A49" t="s">
        <v>839</v>
      </c>
    </row>
    <row r="50" spans="1:1" x14ac:dyDescent="0.25">
      <c r="A50" t="s">
        <v>907</v>
      </c>
    </row>
    <row r="51" spans="1:1" x14ac:dyDescent="0.25">
      <c r="A51" t="s">
        <v>908</v>
      </c>
    </row>
    <row r="52" spans="1:1" x14ac:dyDescent="0.25">
      <c r="A52" t="s">
        <v>916</v>
      </c>
    </row>
    <row r="53" spans="1:1" x14ac:dyDescent="0.25">
      <c r="A53" t="s">
        <v>936</v>
      </c>
    </row>
    <row r="54" spans="1:1" x14ac:dyDescent="0.25">
      <c r="A54" t="s">
        <v>940</v>
      </c>
    </row>
    <row r="55" spans="1:1" x14ac:dyDescent="0.25">
      <c r="A55" t="s">
        <v>932</v>
      </c>
    </row>
    <row r="56" spans="1:1" x14ac:dyDescent="0.25">
      <c r="A56" t="s">
        <v>955</v>
      </c>
    </row>
    <row r="57" spans="1:1" x14ac:dyDescent="0.25">
      <c r="A57" t="s">
        <v>851</v>
      </c>
    </row>
    <row r="58" spans="1:1" x14ac:dyDescent="0.25">
      <c r="A58" t="s">
        <v>874</v>
      </c>
    </row>
    <row r="59" spans="1:1" x14ac:dyDescent="0.25">
      <c r="A59" t="s">
        <v>870</v>
      </c>
    </row>
    <row r="60" spans="1:1" x14ac:dyDescent="0.25">
      <c r="A60" t="s">
        <v>867</v>
      </c>
    </row>
    <row r="61" spans="1:1" x14ac:dyDescent="0.25">
      <c r="A61" t="s">
        <v>871</v>
      </c>
    </row>
    <row r="62" spans="1:1" x14ac:dyDescent="0.25">
      <c r="A62" t="s">
        <v>944</v>
      </c>
    </row>
    <row r="63" spans="1:1" x14ac:dyDescent="0.25">
      <c r="A63" t="s">
        <v>949</v>
      </c>
    </row>
    <row r="64" spans="1:1" x14ac:dyDescent="0.25">
      <c r="A64" t="s">
        <v>912</v>
      </c>
    </row>
    <row r="65" spans="1:1" x14ac:dyDescent="0.25">
      <c r="A65" t="s">
        <v>913</v>
      </c>
    </row>
    <row r="66" spans="1:1" x14ac:dyDescent="0.25">
      <c r="A66" t="s">
        <v>914</v>
      </c>
    </row>
    <row r="67" spans="1:1" x14ac:dyDescent="0.25">
      <c r="A67" t="s">
        <v>942</v>
      </c>
    </row>
    <row r="68" spans="1:1" x14ac:dyDescent="0.25">
      <c r="A68" t="s">
        <v>939</v>
      </c>
    </row>
    <row r="69" spans="1:1" x14ac:dyDescent="0.25">
      <c r="A69" t="s">
        <v>841</v>
      </c>
    </row>
    <row r="70" spans="1:1" x14ac:dyDescent="0.25">
      <c r="A70" t="s">
        <v>868</v>
      </c>
    </row>
    <row r="71" spans="1:1" x14ac:dyDescent="0.25">
      <c r="A71" t="s">
        <v>974</v>
      </c>
    </row>
    <row r="72" spans="1:1" x14ac:dyDescent="0.25">
      <c r="A72" t="s">
        <v>843</v>
      </c>
    </row>
    <row r="73" spans="1:1" x14ac:dyDescent="0.25">
      <c r="A73" t="s">
        <v>846</v>
      </c>
    </row>
    <row r="74" spans="1:1" x14ac:dyDescent="0.25">
      <c r="A74" t="s">
        <v>847</v>
      </c>
    </row>
    <row r="75" spans="1:1" x14ac:dyDescent="0.25">
      <c r="A75" t="s">
        <v>855</v>
      </c>
    </row>
    <row r="76" spans="1:1" x14ac:dyDescent="0.25">
      <c r="A76" t="s">
        <v>842</v>
      </c>
    </row>
    <row r="77" spans="1:1" x14ac:dyDescent="0.25">
      <c r="A77" t="s">
        <v>833</v>
      </c>
    </row>
    <row r="78" spans="1:1" x14ac:dyDescent="0.25">
      <c r="A78" t="s">
        <v>856</v>
      </c>
    </row>
    <row r="79" spans="1:1" x14ac:dyDescent="0.25">
      <c r="A79" t="s">
        <v>849</v>
      </c>
    </row>
    <row r="80" spans="1:1" x14ac:dyDescent="0.25">
      <c r="A80" t="s">
        <v>948</v>
      </c>
    </row>
    <row r="81" spans="1:1" x14ac:dyDescent="0.25">
      <c r="A81" t="s">
        <v>951</v>
      </c>
    </row>
    <row r="82" spans="1:1" x14ac:dyDescent="0.25">
      <c r="A82" t="s">
        <v>909</v>
      </c>
    </row>
    <row r="83" spans="1:1" x14ac:dyDescent="0.25">
      <c r="A83" t="s">
        <v>910</v>
      </c>
    </row>
    <row r="84" spans="1:1" x14ac:dyDescent="0.25">
      <c r="A84" t="s">
        <v>845</v>
      </c>
    </row>
    <row r="85" spans="1:1" x14ac:dyDescent="0.25">
      <c r="A85" t="s">
        <v>899</v>
      </c>
    </row>
    <row r="86" spans="1:1" x14ac:dyDescent="0.25">
      <c r="A86" t="s">
        <v>891</v>
      </c>
    </row>
    <row r="87" spans="1:1" x14ac:dyDescent="0.25">
      <c r="A87" t="s">
        <v>892</v>
      </c>
    </row>
    <row r="88" spans="1:1" x14ac:dyDescent="0.25">
      <c r="A88" t="s">
        <v>893</v>
      </c>
    </row>
    <row r="89" spans="1:1" x14ac:dyDescent="0.25">
      <c r="A89" t="s">
        <v>950</v>
      </c>
    </row>
    <row r="90" spans="1:1" x14ac:dyDescent="0.25">
      <c r="A90" t="s">
        <v>952</v>
      </c>
    </row>
    <row r="91" spans="1:1" x14ac:dyDescent="0.25">
      <c r="A91" t="s">
        <v>953</v>
      </c>
    </row>
    <row r="92" spans="1:1" x14ac:dyDescent="0.25">
      <c r="A92" s="95" t="s">
        <v>1018</v>
      </c>
    </row>
    <row r="93" spans="1:1" x14ac:dyDescent="0.25">
      <c r="A93" s="95" t="s">
        <v>1020</v>
      </c>
    </row>
    <row r="94" spans="1:1" x14ac:dyDescent="0.25">
      <c r="A94" s="132" t="s">
        <v>1025</v>
      </c>
    </row>
    <row r="95" spans="1:1" x14ac:dyDescent="0.25">
      <c r="A95" s="95" t="s">
        <v>1022</v>
      </c>
    </row>
    <row r="96" spans="1:1" x14ac:dyDescent="0.25">
      <c r="A96" t="s">
        <v>946</v>
      </c>
    </row>
    <row r="97" spans="1:1" x14ac:dyDescent="0.25">
      <c r="A97" t="s">
        <v>894</v>
      </c>
    </row>
    <row r="98" spans="1:1" x14ac:dyDescent="0.25">
      <c r="A98" s="95" t="s">
        <v>1021</v>
      </c>
    </row>
    <row r="99" spans="1:1" x14ac:dyDescent="0.25">
      <c r="A99" t="s">
        <v>889</v>
      </c>
    </row>
    <row r="100" spans="1:1" x14ac:dyDescent="0.25">
      <c r="A100" t="s">
        <v>888</v>
      </c>
    </row>
    <row r="101" spans="1:1" x14ac:dyDescent="0.25">
      <c r="A101" t="s">
        <v>927</v>
      </c>
    </row>
    <row r="102" spans="1:1" x14ac:dyDescent="0.25">
      <c r="A102" t="s">
        <v>923</v>
      </c>
    </row>
    <row r="103" spans="1:1" x14ac:dyDescent="0.25">
      <c r="A103" t="s">
        <v>925</v>
      </c>
    </row>
    <row r="104" spans="1:1" x14ac:dyDescent="0.25">
      <c r="A104" t="s">
        <v>924</v>
      </c>
    </row>
    <row r="105" spans="1:1" x14ac:dyDescent="0.25">
      <c r="A105" t="s">
        <v>926</v>
      </c>
    </row>
    <row r="106" spans="1:1" x14ac:dyDescent="0.25">
      <c r="A106" t="s">
        <v>831</v>
      </c>
    </row>
    <row r="107" spans="1:1" x14ac:dyDescent="0.25">
      <c r="A107" t="s">
        <v>930</v>
      </c>
    </row>
    <row r="108" spans="1:1" x14ac:dyDescent="0.25">
      <c r="A108" t="s">
        <v>918</v>
      </c>
    </row>
    <row r="109" spans="1:1" x14ac:dyDescent="0.25">
      <c r="A109" t="s">
        <v>919</v>
      </c>
    </row>
    <row r="110" spans="1:1" x14ac:dyDescent="0.25">
      <c r="A110" t="s">
        <v>921</v>
      </c>
    </row>
    <row r="111" spans="1:1" x14ac:dyDescent="0.25">
      <c r="A111" t="s">
        <v>933</v>
      </c>
    </row>
    <row r="112" spans="1:1" x14ac:dyDescent="0.25">
      <c r="A112" t="s">
        <v>941</v>
      </c>
    </row>
    <row r="113" spans="1:1" x14ac:dyDescent="0.25">
      <c r="A113" t="s">
        <v>937</v>
      </c>
    </row>
    <row r="114" spans="1:1" x14ac:dyDescent="0.25">
      <c r="A114" s="132" t="s">
        <v>1023</v>
      </c>
    </row>
    <row r="115" spans="1:1" x14ac:dyDescent="0.25">
      <c r="A115" t="s">
        <v>972</v>
      </c>
    </row>
    <row r="116" spans="1:1" x14ac:dyDescent="0.25">
      <c r="A116" t="s">
        <v>860</v>
      </c>
    </row>
    <row r="117" spans="1:1" x14ac:dyDescent="0.25">
      <c r="A117" t="s">
        <v>858</v>
      </c>
    </row>
    <row r="118" spans="1:1" x14ac:dyDescent="0.25">
      <c r="A118" t="s">
        <v>958</v>
      </c>
    </row>
    <row r="119" spans="1:1" x14ac:dyDescent="0.25">
      <c r="A119" t="s">
        <v>848</v>
      </c>
    </row>
    <row r="120" spans="1:1" x14ac:dyDescent="0.25">
      <c r="A120" t="s">
        <v>929</v>
      </c>
    </row>
    <row r="121" spans="1:1" x14ac:dyDescent="0.25">
      <c r="A121" t="s">
        <v>947</v>
      </c>
    </row>
    <row r="122" spans="1:1" x14ac:dyDescent="0.25">
      <c r="A122" t="s">
        <v>835</v>
      </c>
    </row>
    <row r="123" spans="1:1" x14ac:dyDescent="0.25">
      <c r="A123" t="s">
        <v>917</v>
      </c>
    </row>
    <row r="124" spans="1:1" x14ac:dyDescent="0.25">
      <c r="A124" t="s">
        <v>920</v>
      </c>
    </row>
    <row r="125" spans="1:1" x14ac:dyDescent="0.25">
      <c r="A125" t="s">
        <v>834</v>
      </c>
    </row>
    <row r="126" spans="1:1" x14ac:dyDescent="0.25">
      <c r="A126" t="s">
        <v>830</v>
      </c>
    </row>
    <row r="127" spans="1:1" x14ac:dyDescent="0.25">
      <c r="A127" t="s">
        <v>864</v>
      </c>
    </row>
    <row r="128" spans="1:1" x14ac:dyDescent="0.25">
      <c r="A128" t="s">
        <v>879</v>
      </c>
    </row>
    <row r="129" spans="1:1" x14ac:dyDescent="0.25">
      <c r="A129" s="132" t="s">
        <v>1026</v>
      </c>
    </row>
    <row r="130" spans="1:1" x14ac:dyDescent="0.25">
      <c r="A130" t="s">
        <v>973</v>
      </c>
    </row>
    <row r="131" spans="1:1" x14ac:dyDescent="0.25">
      <c r="A131" t="s">
        <v>887</v>
      </c>
    </row>
    <row r="132" spans="1:1" x14ac:dyDescent="0.25">
      <c r="A132" t="s">
        <v>895</v>
      </c>
    </row>
    <row r="133" spans="1:1" x14ac:dyDescent="0.25">
      <c r="A133" t="s">
        <v>896</v>
      </c>
    </row>
    <row r="134" spans="1:1" x14ac:dyDescent="0.25">
      <c r="A134" t="s">
        <v>928</v>
      </c>
    </row>
    <row r="135" spans="1:1" x14ac:dyDescent="0.25">
      <c r="A135" t="s">
        <v>854</v>
      </c>
    </row>
    <row r="136" spans="1:1" x14ac:dyDescent="0.25">
      <c r="A136" t="s">
        <v>911</v>
      </c>
    </row>
    <row r="137" spans="1:1" x14ac:dyDescent="0.25">
      <c r="A137" t="s">
        <v>832</v>
      </c>
    </row>
    <row r="138" spans="1:1" x14ac:dyDescent="0.25">
      <c r="A138" t="s">
        <v>882</v>
      </c>
    </row>
    <row r="139" spans="1:1" x14ac:dyDescent="0.25">
      <c r="A139" t="s">
        <v>873</v>
      </c>
    </row>
    <row r="140" spans="1:1" x14ac:dyDescent="0.25">
      <c r="A140" t="s">
        <v>852</v>
      </c>
    </row>
    <row r="141" spans="1:1" x14ac:dyDescent="0.25">
      <c r="A141" t="s">
        <v>853</v>
      </c>
    </row>
    <row r="142" spans="1:1" x14ac:dyDescent="0.25">
      <c r="A142" t="s">
        <v>878</v>
      </c>
    </row>
    <row r="143" spans="1:1" x14ac:dyDescent="0.25">
      <c r="A143" t="s">
        <v>931</v>
      </c>
    </row>
  </sheetData>
  <autoFilter ref="A2:A143">
    <sortState ref="A3:A145">
      <sortCondition ref="A2:A145"/>
    </sortState>
  </autoFilter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PROFIL</vt:lpstr>
      <vt:lpstr>COMPETENCES VOLET 3</vt:lpstr>
      <vt:lpstr>LISTE BTS</vt:lpstr>
      <vt:lpstr>LISTEBCP</vt:lpstr>
      <vt:lpstr>LISTEBTS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rectorat;JOSE CANIVET - IA IPR  - DIJON 2017</dc:creator>
  <cp:lastModifiedBy>Utilisateur Windows</cp:lastModifiedBy>
  <cp:lastPrinted>2018-01-08T21:28:14Z</cp:lastPrinted>
  <dcterms:created xsi:type="dcterms:W3CDTF">2016-12-04T17:48:17Z</dcterms:created>
  <dcterms:modified xsi:type="dcterms:W3CDTF">2022-02-11T15:22:56Z</dcterms:modified>
</cp:coreProperties>
</file>